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N:\DG-PCI\2 - Consultations - Commentaires\Guide gestionnaire hébergement éclosions virales\"/>
    </mc:Choice>
  </mc:AlternateContent>
  <bookViews>
    <workbookView xWindow="0" yWindow="0" windowWidth="7470" windowHeight="9225" tabRatio="729" firstSheet="2" activeTab="2"/>
  </bookViews>
  <sheets>
    <sheet name="Bilan" sheetId="12" state="hidden" r:id="rId1"/>
    <sheet name="RPA -Sommaire des cas (formule)" sheetId="17" state="hidden" r:id="rId2"/>
    <sheet name="Liste de cas" sheetId="4" r:id="rId3"/>
    <sheet name="Liste cas-UDS-UP-RI -CHSLD" sheetId="16" state="hidden" r:id="rId4"/>
    <sheet name="Menus déroulants" sheetId="3" r:id="rId5"/>
    <sheet name="Calcul" sheetId="14" state="hidden" r:id="rId6"/>
  </sheets>
  <definedNames>
    <definedName name="_nomcas" localSheetId="3">Tableau116[[#All],[Nom (Naissance) - Prénom 
]]</definedName>
    <definedName name="_nomcas" localSheetId="1">Tableau1[[#All],[Nom (Naissance) - Prénom 
]]</definedName>
    <definedName name="_nomcas">Tableau1[[#All],[Nom (Naissance) - Prénom 
]]</definedName>
    <definedName name="_saisie" localSheetId="3">#REF!,#REF!,#REF!,#REF!,#REF!,#REF!</definedName>
    <definedName name="_saisie" localSheetId="1">#REF!,#REF!,#REF!,#REF!,#REF!,#REF!</definedName>
    <definedName name="_saisie">#REF!,#REF!,#REF!,#REF!,#REF!,#REF!</definedName>
    <definedName name="_zone" localSheetId="3">#REF!,#REF!</definedName>
    <definedName name="_zone" localSheetId="1">#REF!,#REF!</definedName>
    <definedName name="_zone">#REF!,#REF!</definedName>
    <definedName name="_zone1" localSheetId="3">#REF!,#REF!,#REF!,#REF!,#REF!,#REF!,#REF!,#REF!,#REF!,#REF!,#REF!,#REF!,#REF!,#REF!</definedName>
    <definedName name="_zone1" localSheetId="1">#REF!,#REF!,#REF!,#REF!,#REF!,#REF!,#REF!,#REF!,#REF!,#REF!,#REF!,#REF!,#REF!,#REF!</definedName>
    <definedName name="_zone1">#REF!,#REF!,#REF!,#REF!,#REF!,#REF!,#REF!,#REF!,#REF!,#REF!,#REF!,#REF!,#REF!,#REF!</definedName>
    <definedName name="_zone2" localSheetId="3">#REF!,#REF!,#REF!,#REF!,#REF!</definedName>
    <definedName name="_zone2" localSheetId="1">#REF!,#REF!,#REF!,#REF!,#REF!</definedName>
    <definedName name="_zone2">#REF!,#REF!,#REF!,#REF!,#REF!</definedName>
    <definedName name="_zonesaisie" localSheetId="3">#REF!,#REF!,#REF!,#REF!,#REF!,#REF!</definedName>
    <definedName name="_zonesaisie" localSheetId="1">#REF!,#REF!,#REF!,#REF!,#REF!,#REF!</definedName>
    <definedName name="_zonesaisie">#REF!,#REF!,#REF!,#REF!,#REF!,#REF!</definedName>
    <definedName name="_zonesélect" localSheetId="3">#REF!,#REF!,#REF!,#REF!,#REF!,#REF!,#REF!,#REF!</definedName>
    <definedName name="_zonesélect" localSheetId="1">#REF!,#REF!,#REF!,#REF!,#REF!,#REF!,#REF!,#REF!</definedName>
    <definedName name="_zonesélect">#REF!,#REF!,#REF!,#REF!,#REF!,#REF!,#REF!,#REF!</definedName>
    <definedName name="choix_raison" localSheetId="3">'Menus déroulants'!#REF!</definedName>
    <definedName name="choix_raison" localSheetId="1">'Menus déroulants'!#REF!</definedName>
    <definedName name="choix_raison">'Menus déroulants'!#REF!</definedName>
    <definedName name="DateDep1" localSheetId="3">Tableau116[[#All],[Date dépistage
aaaa-mm-jj]]</definedName>
    <definedName name="DateDep1" localSheetId="1">Tableau1[[#All],[Date dépistage
aaaa-mm-jj]]</definedName>
    <definedName name="DateDep1">Tableau1[[#All],[Date dépistage
aaaa-mm-jj]]</definedName>
    <definedName name="DateDep10" localSheetId="3">#REF!</definedName>
    <definedName name="DateDep10" localSheetId="1">#REF!</definedName>
    <definedName name="DateDep10">#REF!</definedName>
    <definedName name="DateDep11" localSheetId="3">#REF!</definedName>
    <definedName name="DateDep11" localSheetId="1">#REF!</definedName>
    <definedName name="DateDep11">#REF!</definedName>
    <definedName name="DateDep12" localSheetId="3">#REF!</definedName>
    <definedName name="DateDep12" localSheetId="1">#REF!</definedName>
    <definedName name="DateDep12">#REF!</definedName>
    <definedName name="DateDep13" localSheetId="3">#REF!</definedName>
    <definedName name="DateDep13" localSheetId="1">#REF!</definedName>
    <definedName name="DateDep13">#REF!</definedName>
    <definedName name="DateDep14" localSheetId="3">#REF!</definedName>
    <definedName name="DateDep14" localSheetId="1">#REF!</definedName>
    <definedName name="DateDep14">#REF!</definedName>
    <definedName name="DateDep2" localSheetId="3">#REF!</definedName>
    <definedName name="DateDep2" localSheetId="1">#REF!</definedName>
    <definedName name="DateDep2">#REF!</definedName>
    <definedName name="DateDep3" localSheetId="3">#REF!</definedName>
    <definedName name="DateDep3" localSheetId="1">#REF!</definedName>
    <definedName name="DateDep3">#REF!</definedName>
    <definedName name="DateDep4" localSheetId="3">#REF!</definedName>
    <definedName name="DateDep4" localSheetId="1">#REF!</definedName>
    <definedName name="DateDep4">#REF!</definedName>
    <definedName name="DateDep5" localSheetId="3">#REF!</definedName>
    <definedName name="DateDep5" localSheetId="1">#REF!</definedName>
    <definedName name="DateDep5">#REF!</definedName>
    <definedName name="DateDep6" localSheetId="3">#REF!</definedName>
    <definedName name="DateDep6" localSheetId="1">#REF!</definedName>
    <definedName name="DateDep6">#REF!</definedName>
    <definedName name="DateDep7" localSheetId="3">#REF!</definedName>
    <definedName name="DateDep7" localSheetId="1">#REF!</definedName>
    <definedName name="DateDep7">#REF!</definedName>
    <definedName name="DateDep8" localSheetId="3">#REF!</definedName>
    <definedName name="DateDep8" localSheetId="1">#REF!</definedName>
    <definedName name="DateDep8">#REF!</definedName>
    <definedName name="DateDep9" localSheetId="3">#REF!</definedName>
    <definedName name="DateDep9" localSheetId="1">#REF!</definedName>
    <definedName name="DateDep9">#REF!</definedName>
    <definedName name="EvolutionCas" localSheetId="3">#REF!</definedName>
    <definedName name="EvolutionCas" localSheetId="1">#REF!</definedName>
    <definedName name="EvolutionCas">#REF!</definedName>
    <definedName name="liste_raisons" localSheetId="3">'Menus déroulants'!#REF!</definedName>
    <definedName name="liste_raisons" localSheetId="1">'Menus déroulants'!#REF!</definedName>
    <definedName name="liste_raisons">'Menus déroulants'!#REF!</definedName>
    <definedName name="raison" localSheetId="3">'Menus déroulants'!#REF!</definedName>
    <definedName name="raison" localSheetId="1">'Menus déroulants'!#REF!</definedName>
    <definedName name="raison">'Menus déroulants'!#REF!</definedName>
    <definedName name="RAISON1" localSheetId="3">#REF!</definedName>
    <definedName name="RAISON1" localSheetId="1">#REF!</definedName>
    <definedName name="RAISON1">#REF!</definedName>
    <definedName name="Rés1" localSheetId="3">Tableau116[Résultat de dépistage]</definedName>
    <definedName name="Rés1" localSheetId="1">Tableau1[Résultat de dépistage]</definedName>
    <definedName name="Rés1">Tableau1[Résultat de dépistage]</definedName>
    <definedName name="Rés10" localSheetId="3">#REF!</definedName>
    <definedName name="Rés10" localSheetId="1">#REF!</definedName>
    <definedName name="Rés10">#REF!</definedName>
    <definedName name="Rés11" localSheetId="3">#REF!</definedName>
    <definedName name="Rés11" localSheetId="1">#REF!</definedName>
    <definedName name="Rés11">#REF!</definedName>
    <definedName name="Rés12" localSheetId="3">#REF!</definedName>
    <definedName name="Rés12" localSheetId="1">#REF!</definedName>
    <definedName name="Rés12">#REF!</definedName>
    <definedName name="Rés13" localSheetId="3">#REF!</definedName>
    <definedName name="Rés13" localSheetId="1">#REF!</definedName>
    <definedName name="Rés13">#REF!</definedName>
    <definedName name="Rés14" localSheetId="3">#REF!</definedName>
    <definedName name="Rés14" localSheetId="1">#REF!</definedName>
    <definedName name="Rés14">#REF!</definedName>
    <definedName name="Rés2" localSheetId="3">#REF!</definedName>
    <definedName name="Rés2" localSheetId="1">#REF!</definedName>
    <definedName name="Rés2">#REF!</definedName>
    <definedName name="Rés3" localSheetId="3">#REF!</definedName>
    <definedName name="Rés3" localSheetId="1">#REF!</definedName>
    <definedName name="Rés3">#REF!</definedName>
    <definedName name="Rés4" localSheetId="3">#REF!</definedName>
    <definedName name="Rés4" localSheetId="1">#REF!</definedName>
    <definedName name="Rés4">#REF!</definedName>
    <definedName name="Rés5" localSheetId="3">#REF!</definedName>
    <definedName name="Rés5" localSheetId="1">#REF!</definedName>
    <definedName name="Rés5">#REF!</definedName>
    <definedName name="Rés6" localSheetId="3">#REF!</definedName>
    <definedName name="Rés6" localSheetId="1">#REF!</definedName>
    <definedName name="Rés6">#REF!</definedName>
    <definedName name="Rés7" localSheetId="3">#REF!</definedName>
    <definedName name="Rés7" localSheetId="1">#REF!</definedName>
    <definedName name="Rés7">#REF!</definedName>
    <definedName name="Rés8" localSheetId="3">#REF!</definedName>
    <definedName name="Rés8" localSheetId="1">#REF!</definedName>
    <definedName name="Rés8">#REF!</definedName>
    <definedName name="Rés9" localSheetId="3">#REF!</definedName>
    <definedName name="Rés9" localSheetId="1">#REF!</definedName>
    <definedName name="Rés9">#REF!</definedName>
    <definedName name="Résident_ou_TS" localSheetId="3">#REF!</definedName>
    <definedName name="Résident_ou_TS" localSheetId="1">#REF!</definedName>
    <definedName name="Résident_ou_TS">#REF!</definedName>
    <definedName name="Sélectionner" localSheetId="3">#REF!</definedName>
    <definedName name="Sélectionner" localSheetId="1">#REF!</definedName>
    <definedName name="Sélectionner">#REF!</definedName>
    <definedName name="Sélectionner_un_élément" localSheetId="3">#REF!</definedName>
    <definedName name="Sélectionner_un_élément" localSheetId="1">#REF!</definedName>
    <definedName name="Sélectionner_un_élément">#REF!</definedName>
    <definedName name="_xlnm.Print_Area" localSheetId="3">'Liste cas-UDS-UP-RI -CHSLD'!$A$1:$R$20</definedName>
    <definedName name="_xlnm.Print_Area" localSheetId="2">'Liste de cas'!$A$1:$Q$46</definedName>
  </definedNames>
  <calcPr calcId="162913"/>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09" i="4" l="1"/>
  <c r="S209" i="4"/>
  <c r="T209" i="4"/>
  <c r="U209" i="4"/>
  <c r="V209" i="4"/>
  <c r="W209" i="4"/>
  <c r="X209" i="4"/>
  <c r="Y209" i="4"/>
  <c r="Z209" i="4"/>
  <c r="AA209" i="4"/>
  <c r="AB209" i="4"/>
  <c r="AC209" i="4"/>
  <c r="AD209" i="4"/>
  <c r="AE209" i="4"/>
  <c r="AF209" i="4"/>
  <c r="AG209" i="4"/>
  <c r="AH209" i="4"/>
  <c r="AI209" i="4"/>
  <c r="AJ209" i="4"/>
  <c r="AK209" i="4"/>
  <c r="AL209" i="4"/>
  <c r="AM209" i="4"/>
  <c r="AN209" i="4"/>
  <c r="AO209" i="4"/>
  <c r="AP209" i="4"/>
  <c r="AQ209" i="4"/>
  <c r="AR209" i="4"/>
  <c r="AS209" i="4"/>
  <c r="AT209" i="4"/>
  <c r="AU209" i="4"/>
  <c r="AV209" i="4"/>
  <c r="AW209" i="4"/>
  <c r="AX209" i="4"/>
  <c r="AY209" i="4"/>
  <c r="AZ209" i="4"/>
  <c r="BA209" i="4"/>
  <c r="BB209" i="4"/>
  <c r="BC209" i="4"/>
  <c r="BD209" i="4"/>
  <c r="BE209" i="4"/>
  <c r="BF209" i="4"/>
  <c r="BG209" i="4"/>
  <c r="BH209" i="4"/>
  <c r="BI209" i="4"/>
  <c r="BJ209" i="4"/>
  <c r="BK209" i="4"/>
  <c r="BL209" i="4"/>
  <c r="BM209" i="4"/>
  <c r="BN209" i="4"/>
  <c r="BO209" i="4"/>
  <c r="BP209" i="4"/>
  <c r="BQ209" i="4"/>
  <c r="BR209" i="4"/>
  <c r="BS209" i="4"/>
  <c r="BT209" i="4"/>
  <c r="BU209" i="4"/>
  <c r="BV209" i="4"/>
  <c r="BW209" i="4"/>
  <c r="BX209" i="4"/>
  <c r="BY209" i="4"/>
  <c r="BZ209" i="4"/>
  <c r="CA209" i="4"/>
  <c r="CB209" i="4"/>
  <c r="CC209" i="4"/>
  <c r="CD209" i="4"/>
  <c r="CE209" i="4"/>
  <c r="CF209" i="4"/>
  <c r="CG209" i="4"/>
  <c r="CH209" i="4"/>
  <c r="CI209" i="4"/>
  <c r="CJ209" i="4"/>
  <c r="CK209" i="4"/>
  <c r="CL209" i="4"/>
  <c r="CM209" i="4"/>
  <c r="CN209" i="4"/>
  <c r="I14" i="4" l="1"/>
  <c r="D28" i="17" l="1"/>
  <c r="D27" i="17"/>
  <c r="D16" i="17"/>
  <c r="D18" i="17"/>
  <c r="D17" i="17"/>
  <c r="D19" i="17" l="1"/>
  <c r="D29" i="17"/>
  <c r="D34" i="17" l="1"/>
  <c r="D10" i="17"/>
  <c r="D12" i="17" s="1"/>
  <c r="CO208" i="16"/>
  <c r="CN208" i="16"/>
  <c r="CM208" i="16"/>
  <c r="CL208" i="16"/>
  <c r="CK208" i="16"/>
  <c r="CJ208" i="16"/>
  <c r="CI208" i="16"/>
  <c r="CH208" i="16"/>
  <c r="CG208" i="16"/>
  <c r="CF208" i="16"/>
  <c r="CE208" i="16"/>
  <c r="CD208" i="16"/>
  <c r="CC208" i="16"/>
  <c r="CB208" i="16"/>
  <c r="CA208" i="16"/>
  <c r="BZ208" i="16"/>
  <c r="BY208" i="16"/>
  <c r="BX208" i="16"/>
  <c r="BW208" i="16"/>
  <c r="BV208" i="16"/>
  <c r="BU208" i="16"/>
  <c r="BT208" i="16"/>
  <c r="BS208" i="16"/>
  <c r="BR208" i="16"/>
  <c r="BQ208" i="16"/>
  <c r="BP208" i="16"/>
  <c r="BO208" i="16"/>
  <c r="BN208" i="16"/>
  <c r="BM208" i="16"/>
  <c r="BL208" i="16"/>
  <c r="BK208" i="16"/>
  <c r="BJ208" i="16"/>
  <c r="BI208" i="16"/>
  <c r="BH208" i="16"/>
  <c r="BG208" i="16"/>
  <c r="BF208" i="16"/>
  <c r="BE208" i="16"/>
  <c r="BD208" i="16"/>
  <c r="BC208" i="16"/>
  <c r="BB208" i="16"/>
  <c r="BA208" i="16"/>
  <c r="AZ208" i="16"/>
  <c r="AY208" i="16"/>
  <c r="AX208" i="16"/>
  <c r="AW208" i="16"/>
  <c r="AV208" i="16"/>
  <c r="AU208" i="16"/>
  <c r="AT208" i="16"/>
  <c r="AS208" i="16"/>
  <c r="AR208" i="16"/>
  <c r="AQ208" i="16"/>
  <c r="AP208" i="16"/>
  <c r="AO208" i="16"/>
  <c r="AN208" i="16"/>
  <c r="AM208" i="16"/>
  <c r="AL208" i="16"/>
  <c r="AK208" i="16"/>
  <c r="AJ208" i="16"/>
  <c r="AI208" i="16"/>
  <c r="AH208" i="16"/>
  <c r="AG208" i="16"/>
  <c r="AF208" i="16"/>
  <c r="AE208" i="16"/>
  <c r="AD208" i="16"/>
  <c r="AC208" i="16"/>
  <c r="AB208" i="16"/>
  <c r="AA208" i="16"/>
  <c r="Z208" i="16"/>
  <c r="Y208" i="16"/>
  <c r="X208" i="16"/>
  <c r="W208" i="16"/>
  <c r="V208" i="16"/>
  <c r="U208" i="16"/>
  <c r="T208" i="16"/>
  <c r="S208" i="16"/>
  <c r="R208" i="16"/>
  <c r="O208" i="16"/>
  <c r="N208" i="16"/>
  <c r="K208" i="16"/>
  <c r="J208" i="16"/>
  <c r="I208" i="16"/>
  <c r="F208" i="16"/>
  <c r="E208" i="16"/>
  <c r="D208" i="16"/>
  <c r="C208" i="16"/>
  <c r="I13" i="16"/>
  <c r="D8" i="16"/>
  <c r="CP208" i="16" l="1"/>
  <c r="D11" i="17"/>
  <c r="E9" i="14" l="1"/>
  <c r="E8" i="14"/>
  <c r="B9" i="14"/>
  <c r="B8" i="14"/>
  <c r="E5" i="14"/>
  <c r="E4" i="14"/>
  <c r="E3" i="14"/>
  <c r="E2" i="14"/>
  <c r="B5" i="14"/>
  <c r="B4" i="14"/>
  <c r="B3" i="14"/>
  <c r="B2" i="14"/>
  <c r="D9" i="4"/>
  <c r="D26" i="17" s="1"/>
  <c r="D6" i="4" l="1"/>
  <c r="D21" i="17" s="1"/>
  <c r="D5" i="16"/>
  <c r="D8" i="4"/>
  <c r="D25" i="17" s="1"/>
  <c r="D7" i="16"/>
  <c r="D11" i="4"/>
  <c r="D10" i="16"/>
  <c r="D9" i="16"/>
  <c r="D4" i="16"/>
  <c r="D10" i="4"/>
  <c r="D5" i="4"/>
  <c r="D6" i="16" l="1"/>
  <c r="D7" i="4"/>
  <c r="D22" i="17" s="1"/>
  <c r="Q209" i="4" l="1"/>
  <c r="N209" i="4" l="1"/>
  <c r="K209" i="4"/>
  <c r="J209" i="4"/>
  <c r="A195" i="3" l="1"/>
  <c r="AE12" i="3"/>
  <c r="AC12" i="3"/>
  <c r="AA12" i="3"/>
  <c r="Y12" i="3"/>
  <c r="W12" i="3"/>
  <c r="U12" i="3"/>
  <c r="S9" i="3"/>
  <c r="Q12" i="3"/>
  <c r="O12" i="3"/>
  <c r="M12" i="3"/>
  <c r="K12" i="3"/>
  <c r="I12" i="3"/>
  <c r="G12" i="3"/>
  <c r="E6" i="3"/>
  <c r="C12" i="3"/>
  <c r="I209" i="4"/>
  <c r="D209" i="4"/>
  <c r="F209" i="4"/>
  <c r="E209" i="4"/>
  <c r="C209" i="4"/>
  <c r="CO209" i="4" l="1"/>
</calcChain>
</file>

<file path=xl/sharedStrings.xml><?xml version="1.0" encoding="utf-8"?>
<sst xmlns="http://schemas.openxmlformats.org/spreadsheetml/2006/main" count="235" uniqueCount="176">
  <si>
    <t>Nombre de Statut du cas</t>
  </si>
  <si>
    <t>Column Labels</t>
  </si>
  <si>
    <t>Row Labels</t>
  </si>
  <si>
    <t>Positif</t>
  </si>
  <si>
    <t>Grand Total</t>
  </si>
  <si>
    <t>CHARTWELL OASIS ST-JEAN</t>
  </si>
  <si>
    <t>Résident</t>
  </si>
  <si>
    <t xml:space="preserve">Levée d'isolement prévue pour un cas confirmé: Date début des sx + 10 jours; ou date résultat positif si sans sx + 10 jours; 
Note : compter 21 jours si hospitalisé aux soins intensifs ou 28 jours si immunosupprimé ( sauf si 2 tests négatifs à au moins 24h d'intervalle entre J21 et J28, levée d'isolement possible à la réception du 2ème test négatif). 
Levée d'isolement prévue pour un contact : 14 jours depuis dernier contact; si développement de symptômes durant les 14 jours, ajustement de la période d'isolement : + 10 jours à compter du début des symptômes si résultat positif. </t>
  </si>
  <si>
    <t>HÉMOVIGILANCE : Dans cette situation, avisez le chargé de sécurité transfusionnel de votre installation.</t>
  </si>
  <si>
    <t>Commentaires</t>
  </si>
  <si>
    <t>Sexe
F / H</t>
  </si>
  <si>
    <t>DDN
(aaaa-mm-jj)</t>
  </si>
  <si>
    <t>Vaccination
Oui / Non</t>
  </si>
  <si>
    <r>
      <t xml:space="preserve">Début Sx
(vide si </t>
    </r>
    <r>
      <rPr>
        <b/>
        <sz val="10"/>
        <color rgb="FF000000"/>
        <rFont val="Calibri"/>
        <family val="2"/>
      </rPr>
      <t>Ø</t>
    </r>
    <r>
      <rPr>
        <b/>
        <sz val="10"/>
        <color rgb="FF000000"/>
        <rFont val="Calibri"/>
        <family val="2"/>
        <scheme val="minor"/>
      </rPr>
      <t>)
aaaa-mm-jj</t>
    </r>
  </si>
  <si>
    <t>Niveau de risque
Étroit / Élargi</t>
  </si>
  <si>
    <t>Type de travailleur</t>
  </si>
  <si>
    <t>Évolution du 
Cas / Contact</t>
  </si>
  <si>
    <t>TdS</t>
  </si>
  <si>
    <t>Non requis</t>
  </si>
  <si>
    <t>Positif - TAAN (PCR)</t>
  </si>
  <si>
    <t>SOUS-TOTAL :</t>
  </si>
  <si>
    <t>Résident /
TdS /
TdS hors région /
Contact social</t>
  </si>
  <si>
    <t>Nom du milieu de vie</t>
  </si>
  <si>
    <t>Statut du milieu</t>
  </si>
  <si>
    <t>Question</t>
  </si>
  <si>
    <t>Lien avec variant
Oui / Non / Inconnu</t>
  </si>
  <si>
    <t>Résultat 1-14</t>
  </si>
  <si>
    <t>Type de milieu d'acquisition
(menu déroulant)</t>
  </si>
  <si>
    <t>Archivé</t>
  </si>
  <si>
    <t>Niveau de contact</t>
  </si>
  <si>
    <t>Statut</t>
  </si>
  <si>
    <t>Degré de risque</t>
  </si>
  <si>
    <t>Niveau de risque</t>
  </si>
  <si>
    <t>Type MV</t>
  </si>
  <si>
    <t>Cas acquis hors milieu de vie</t>
  </si>
  <si>
    <t>Usager</t>
  </si>
  <si>
    <t>F</t>
  </si>
  <si>
    <t>Oui</t>
  </si>
  <si>
    <t>Étroit</t>
  </si>
  <si>
    <t>Acquis dans le Milieu de résidence</t>
  </si>
  <si>
    <t>Rétabli</t>
  </si>
  <si>
    <t>Modéré</t>
  </si>
  <si>
    <t>Cas</t>
  </si>
  <si>
    <t>Faible</t>
  </si>
  <si>
    <t>RPA</t>
  </si>
  <si>
    <t>Contact dans le milieu</t>
  </si>
  <si>
    <t>H</t>
  </si>
  <si>
    <t>Non</t>
  </si>
  <si>
    <t>Élargi</t>
  </si>
  <si>
    <t>Positif - TDAR (rapide)</t>
  </si>
  <si>
    <t>Hors Milieu - Milieu de soins, CH</t>
  </si>
  <si>
    <t>Élevé</t>
  </si>
  <si>
    <t>Contact</t>
  </si>
  <si>
    <t>RI</t>
  </si>
  <si>
    <t>Échange infos seulement</t>
  </si>
  <si>
    <t>Ne sais pas</t>
  </si>
  <si>
    <t>Inconnu</t>
  </si>
  <si>
    <t>Positif - Lien épidémiologique</t>
  </si>
  <si>
    <t>Hors Milieu - Milieu de soins, CHSLD</t>
  </si>
  <si>
    <t>CHSLD public</t>
  </si>
  <si>
    <t>Éclosion active</t>
  </si>
  <si>
    <t>Négatif</t>
  </si>
  <si>
    <t>Hors Milieu - Milieu de soins, RPA</t>
  </si>
  <si>
    <t>CHSLD privé</t>
  </si>
  <si>
    <t>Éclosion terminée</t>
  </si>
  <si>
    <t>Faible +</t>
  </si>
  <si>
    <t>Hors Milieu - Transport public</t>
  </si>
  <si>
    <t>Milieu sous surveillance</t>
  </si>
  <si>
    <t>Non conforme</t>
  </si>
  <si>
    <t>Hors Milieu - Autre</t>
  </si>
  <si>
    <t>Surveillance terminée</t>
  </si>
  <si>
    <t>Refus</t>
  </si>
  <si>
    <t>Non connue</t>
  </si>
  <si>
    <t>TdeS COVID seulement</t>
  </si>
  <si>
    <t>Absent</t>
  </si>
  <si>
    <t>Menu non 
nécessaire</t>
  </si>
  <si>
    <t>Lieu de transfert</t>
  </si>
  <si>
    <t>Compléter</t>
  </si>
  <si>
    <t>Cas ou Cas et Contact</t>
  </si>
  <si>
    <t>Cas et Contact</t>
  </si>
  <si>
    <t xml:space="preserve">Source d'acquisition 
Ex: Souper de famille, salle à manger, contact usager, etc. </t>
  </si>
  <si>
    <t xml:space="preserve">Contact
Ex: M. Tartempion </t>
  </si>
  <si>
    <t>C-PAP/
Immuno-supprimé</t>
  </si>
  <si>
    <t xml:space="preserve">Évolution du 
Cas </t>
  </si>
  <si>
    <t>Date dépistage
aaaa-mm-jj</t>
  </si>
  <si>
    <t xml:space="preserve">Nom du milieu </t>
  </si>
  <si>
    <t>Nombre de cas total usager</t>
  </si>
  <si>
    <t>Nombre de cas total TdS</t>
  </si>
  <si>
    <t>Nombre de cas rétablis usager</t>
  </si>
  <si>
    <t>Nombre de cas rétablis TdS</t>
  </si>
  <si>
    <t>Nombre d'hospitalisation</t>
  </si>
  <si>
    <t>Nombre de décès</t>
  </si>
  <si>
    <t># de chambre</t>
  </si>
  <si>
    <t xml:space="preserve">Usager /
TdS 
</t>
  </si>
  <si>
    <t>Résultat de dépistage</t>
  </si>
  <si>
    <t>RAMQ</t>
  </si>
  <si>
    <t xml:space="preserve">Date </t>
  </si>
  <si>
    <t>C-Pap</t>
  </si>
  <si>
    <t>Immunosupprimé</t>
  </si>
  <si>
    <t>Date de rétablissement probable</t>
  </si>
  <si>
    <r>
      <rPr>
        <b/>
        <sz val="11"/>
        <color rgb="FFFF0000"/>
        <rFont val="Calibri"/>
        <family val="2"/>
        <scheme val="minor"/>
      </rPr>
      <t>RAPPELS IMPORTANTS</t>
    </r>
    <r>
      <rPr>
        <b/>
        <sz val="11"/>
        <color theme="1"/>
        <rFont val="Calibri"/>
        <family val="2"/>
        <scheme val="minor"/>
      </rPr>
      <t xml:space="preserve">
• Les usagers qui ont fait la Covid il y a moins de 3 mois ne doivent pas être dépistés. 
• Un usager rétabli est une personne qui satisfait aux critères de levée d’isolement (10 jours post-résultat) :
                o Amélioration du tableau clinique depuis 24 heures (excluant l’anosmie, l’agueusie, la dysgueusie et la toux résiduelle); 
                o Absence de fièvre depuis 48 heures (sans prise d’antipyrétiques); 
                o Période d’au moins 21 jours pour les cas ayant eu une maladie sévère (c.-à-d. ayant nécessité des soins intensifs) ou les personnes 
                    immunosupprimées
</t>
    </r>
  </si>
  <si>
    <t>Date évolution du cas</t>
  </si>
  <si>
    <t>Nombre de cas actifs usager</t>
  </si>
  <si>
    <t>NB</t>
  </si>
  <si>
    <t>Début isolement ou dernier jour travaillé</t>
  </si>
  <si>
    <t>Fin de l'éclosion prévu le:</t>
  </si>
  <si>
    <t xml:space="preserve">Lorsque complété, SVP acheminer ce formulaire à:
- l'infirmière conseil de votre secteur
-Caroline Montbleau (caroline.montbleau.cisssmo16@ssss.gouv.qc.ca)
-pci.horshospitaliers.cisssmo16@ssss.gouv.qc.ca
</t>
  </si>
  <si>
    <r>
      <t xml:space="preserve">Utiliser ce formulaire pour les RI, les CHSLD privés et les RPA avec unité de soins.
Si l'annexe 1 de la DGCRMAI-004 est utilisée.
</t>
    </r>
    <r>
      <rPr>
        <b/>
        <sz val="12"/>
        <color theme="4" tint="-0.249977111117893"/>
        <rFont val="Calibri"/>
        <family val="2"/>
        <scheme val="minor"/>
      </rPr>
      <t>***Utiliser formulaire dans l'onglet bleu pour les RPA autonome</t>
    </r>
  </si>
  <si>
    <r>
      <rPr>
        <b/>
        <sz val="10"/>
        <color theme="1"/>
        <rFont val="Calibri"/>
        <family val="2"/>
        <scheme val="minor"/>
      </rPr>
      <t>Date du premier cas</t>
    </r>
    <r>
      <rPr>
        <sz val="10"/>
        <color theme="1"/>
        <rFont val="Calibri"/>
        <family val="2"/>
        <scheme val="minor"/>
      </rPr>
      <t xml:space="preserve">
</t>
    </r>
    <r>
      <rPr>
        <sz val="8"/>
        <color theme="1"/>
        <rFont val="Calibri"/>
        <family val="2"/>
        <scheme val="minor"/>
      </rPr>
      <t>début des symptômes ou date du test</t>
    </r>
  </si>
  <si>
    <r>
      <rPr>
        <b/>
        <sz val="10"/>
        <color theme="1"/>
        <rFont val="Calibri"/>
        <family val="2"/>
        <scheme val="minor"/>
      </rPr>
      <t xml:space="preserve">Date du dernier cas </t>
    </r>
    <r>
      <rPr>
        <sz val="10"/>
        <color theme="1"/>
        <rFont val="Calibri"/>
        <family val="2"/>
        <scheme val="minor"/>
      </rPr>
      <t xml:space="preserve">
</t>
    </r>
    <r>
      <rPr>
        <sz val="8"/>
        <color theme="1"/>
        <rFont val="Calibri"/>
        <family val="2"/>
        <scheme val="minor"/>
      </rPr>
      <t>début isolement ou dernier jour de travail</t>
    </r>
  </si>
  <si>
    <t xml:space="preserve">Nom (Naissance) - Prénom 
</t>
  </si>
  <si>
    <t>Usager rétabli</t>
  </si>
  <si>
    <t>Usager Cas hospitalisé</t>
  </si>
  <si>
    <t>TdS rétabli</t>
  </si>
  <si>
    <t>TdS Cas hospitalisé</t>
  </si>
  <si>
    <t xml:space="preserve"> </t>
  </si>
  <si>
    <t>CALCUL AUTOMATIQUE, la date changera selon la date du dernier cas entrée.
Correspond à 14 jours suivant la date du dernier cas.</t>
  </si>
  <si>
    <t xml:space="preserve">Fin d'éclosion prévue le </t>
  </si>
  <si>
    <t>Date de début des symptômes (ou du test, si asymptomatique) du dernier cas relié au milieu. 
Note: Si le dernier cas était déjà en isolement préventif, prendre la date du début de cet isolement. Si le dernier cas est hospitalisé, utiliser la date du transfert. Si le dernier cas est un TdeS, prendre sa date de dernier jour travaillé, peu importe le type d'emploi ou s'il y a eu contact ou non avec des résidents.</t>
  </si>
  <si>
    <t>Date du dernier cas</t>
  </si>
  <si>
    <t>Date de début des symptômes (ou du test, si asymptomatique) du deuxième cas relié au milieu, résident ou TdeS.</t>
  </si>
  <si>
    <t>Date du deuxième cas</t>
  </si>
  <si>
    <t>Date de début des symptômes (ou du test, si asymptomatique) du premier cas relié au milieu, résident ou TdeS.</t>
  </si>
  <si>
    <t>Date du premier cas</t>
  </si>
  <si>
    <t>CALCUL AUTOMATIQUE, ne pas remplir.</t>
  </si>
  <si>
    <t>Nombre de TdeS TOTAL</t>
  </si>
  <si>
    <t>Nombre de TdeS confirmés par TDAR (test rapide)</t>
  </si>
  <si>
    <t>Indiquez le nombre total de TdeS confirmés COVID-19 + depuis le début de l'éclosion dans votre établissement. 
Note: Si un TdeS passe un TAAN à la suite d'un TDAR positif, considérer seulement le TAAN pour le calcul du total des cas.</t>
  </si>
  <si>
    <t>Nombre de TdeS confirmés par TAAN (laboratoire)</t>
  </si>
  <si>
    <t>TdeS</t>
  </si>
  <si>
    <t>Indiquez le nombre de résident décédés depuis le début de l'éclosion</t>
  </si>
  <si>
    <t>Nombre de cas décédés</t>
  </si>
  <si>
    <t>Indiquez le nombre de résidents transférés à l'hôpital depuis le début de l'éclosion</t>
  </si>
  <si>
    <t>Nombre de cas transférés à l'hôpital</t>
  </si>
  <si>
    <t>Est-ce que des dépistages ont été effectués depuis le dernier suivi? Indiquez oui ou non</t>
  </si>
  <si>
    <t>Dépistage ce jour (oui/non)</t>
  </si>
  <si>
    <t xml:space="preserve">Indiquez le nombre de lits actuellement occupés </t>
  </si>
  <si>
    <t>Nombre de lits occupés</t>
  </si>
  <si>
    <t>Indiquez le nombre de résident actuellement sous précautions additionnelles pour la COVID-19 (exclut les résidents rétablis, transférés ou décédés)</t>
  </si>
  <si>
    <t>Nombre de cas actifs</t>
  </si>
  <si>
    <t>Indiquez le nombre de résident dont les précautions additionnelles pour la COVID-19 ont été cessées depuis le début de l'éclosion</t>
  </si>
  <si>
    <t>Nombre de cas rétablis</t>
  </si>
  <si>
    <t xml:space="preserve">Nombre de résidents TOTAL </t>
  </si>
  <si>
    <t>Nombre résidents confirmés par TDAR 
(test rapide)</t>
  </si>
  <si>
    <t>Indiquez le nombre total de résidents confirmés COVID-19 + depuis le début de l'éclosion dans votre établissement. 
Note: Si un résident passe un TAAN à la suite d'un TDAR positif, considérer seulement le TAAN pour le calcul du total des cas.</t>
  </si>
  <si>
    <t>Nombre résidents confirmés par TAAN (laboratoire)</t>
  </si>
  <si>
    <t>Résidents</t>
  </si>
  <si>
    <t>NOTES EXPLICATIVES</t>
  </si>
  <si>
    <t>SOUS-TOTAL</t>
  </si>
  <si>
    <t>Nombre de place sur les unités de soins/unités prothétiques/infirmerie dans l'installation</t>
  </si>
  <si>
    <t>Nombre de place au permis dans l'installation</t>
  </si>
  <si>
    <t>**IMPORTANT : Pour les cas des unités de soins et unités prothétiques, utilisez le tableau de l'onglet jaune UDS-UP</t>
  </si>
  <si>
    <t>DATE DE LA MISE À JOUR (aaaa-mm-jj)</t>
  </si>
  <si>
    <t xml:space="preserve">NOM DU MILIEU </t>
  </si>
  <si>
    <t>SOMMAIRE DES CAS</t>
  </si>
  <si>
    <r>
      <rPr>
        <b/>
        <sz val="10"/>
        <color rgb="FFFF0000"/>
        <rFont val="Calibri"/>
        <family val="2"/>
        <scheme val="minor"/>
      </rPr>
      <t>RAPPELS IMPORTANTS</t>
    </r>
    <r>
      <rPr>
        <b/>
        <sz val="10"/>
        <color theme="1"/>
        <rFont val="Calibri"/>
        <family val="2"/>
        <scheme val="minor"/>
      </rPr>
      <t xml:space="preserve">
• Les usagers qui ont fait la Covid il y a moins de 3 mois ne doivent pas être dépistés. 
• Un usager rétabli est une personne qui satisfait aux critères de levée d’isolement (10 jours post-résultat) :
                o Amélioration du tableau clinique depuis 24 heures (excluant l’anosmie, l’agueusie, la dysgueusie et la toux résiduelle); 
                o Absence de fièvre depuis 48 heures (sans prise d’antipyrétiques); 
                o Période d’au moins 21 jours pour les cas ayant eu une maladie sévère (c.-à-d. ayant nécessité des soins intensifs) ou les personnes 
                    immunosupprimées
</t>
    </r>
  </si>
  <si>
    <t>Seuil de surveillance (5%)
OU 15 résidents (selon le plus petit nombre)</t>
  </si>
  <si>
    <t>Seuil d'éclosion (10%)
OU 25 résidents (selon le plus petit nombre)</t>
  </si>
  <si>
    <t>Nombre résidents confirmés par lien épidémiologique</t>
  </si>
  <si>
    <t>Nombre total de cas dans les 14 dermiers jours</t>
  </si>
  <si>
    <t>Indiquez le nombre total de résidents confirmés COVID-19 + depuis les 14 derniers jours, afin de calculer le seuil. Lorsque le seuil d'éclosion est atteint, la fin d'éclosion sera établie 14 jours après le dernier nouveau cas.</t>
  </si>
  <si>
    <t xml:space="preserve">Indiquez le nombre total de résidents confirmés COVID-19 + par lien épidémiologique ayant des symptômes de la COVID-19 et ayant eu un contact à risque élevé dans les 14 derniers jours avec une personne ayant testé positif à la COVID-19 (ex: lors de refus de dépistage)
</t>
  </si>
  <si>
    <t>Vaccination de base
Oui / Non</t>
  </si>
  <si>
    <t>Type de virus respiratoire</t>
  </si>
  <si>
    <t>Covid-19</t>
  </si>
  <si>
    <t>Influenza A</t>
  </si>
  <si>
    <t>Influenza B</t>
  </si>
  <si>
    <t>VRS</t>
  </si>
  <si>
    <t>CCIRA</t>
  </si>
  <si>
    <t>Autre</t>
  </si>
  <si>
    <t>Hospitalisation pendant la maladie?</t>
  </si>
  <si>
    <t>Décès relié</t>
  </si>
  <si>
    <t>Décès non relié</t>
  </si>
  <si>
    <r>
      <rPr>
        <b/>
        <sz val="11"/>
        <color rgb="FFFF0000"/>
        <rFont val="Calibri"/>
        <family val="2"/>
        <scheme val="minor"/>
      </rPr>
      <t>RAPPELS IMPORTANTS</t>
    </r>
    <r>
      <rPr>
        <b/>
        <sz val="11"/>
        <color theme="1"/>
        <rFont val="Calibri"/>
        <family val="2"/>
        <scheme val="minor"/>
      </rPr>
      <t xml:space="preserve">
• Les usagers qui ont fait la Covid il y a moins de 2 mois ne doivent pas être dépistés pour ce virus. 
• Un usager rétabli est une personne qui satisfait aux critères de levée d’isolement :
                o 5 jours écoulés après le début des symptômes (10 jours pour les cas de Covid); 
                o Amélioration du tableau clinique depuis 24 heures (excluant l’anosmie, l’agueusie, la dysgueusie et la toux résiduelle); 
                o Absence de fièvre depuis 48 heures (sans prise d’antipyrétiques); 
   ** Chez les cas immunosupprimés ou ayant eu une maladie sévère, la période d'isolement peut être plus longue. Voir avec le service PCI au besoin.
</t>
    </r>
  </si>
  <si>
    <r>
      <rPr>
        <b/>
        <sz val="12"/>
        <color rgb="FFFF0000"/>
        <rFont val="Calibri"/>
        <family val="2"/>
        <scheme val="minor"/>
      </rPr>
      <t>Formulaire de suivi des cas de virus respiratoires</t>
    </r>
    <r>
      <rPr>
        <b/>
        <sz val="12"/>
        <color theme="4" tint="-0.249977111117893"/>
        <rFont val="Calibri"/>
        <family val="2"/>
        <scheme val="minor"/>
      </rPr>
      <t xml:space="preserve">
</t>
    </r>
  </si>
  <si>
    <r>
      <rPr>
        <b/>
        <sz val="11"/>
        <rFont val="Calibri"/>
        <family val="2"/>
        <scheme val="minor"/>
      </rPr>
      <t xml:space="preserve">Lorsque complété, SVP acheminer ce formulaire à:
CHSLD privés et milieux d'hébergement en DPD et DPSMD:
</t>
    </r>
    <r>
      <rPr>
        <sz val="11"/>
        <rFont val="Calibri"/>
        <family val="2"/>
        <scheme val="minor"/>
      </rPr>
      <t xml:space="preserve">Lien partagé one drive ou
pci.horshospitaliers.cisssmo16@ssss.gouv.qc.ca
</t>
    </r>
    <r>
      <rPr>
        <b/>
        <sz val="11"/>
        <rFont val="Calibri"/>
        <family val="2"/>
        <scheme val="minor"/>
      </rPr>
      <t>CHSLD publics:</t>
    </r>
    <r>
      <rPr>
        <sz val="11"/>
        <rFont val="Calibri"/>
        <family val="2"/>
        <scheme val="minor"/>
      </rPr>
      <t xml:space="preserve">
Lien partagé one drive
</t>
    </r>
    <r>
      <rPr>
        <b/>
        <sz val="11"/>
        <rFont val="Calibri"/>
        <family val="2"/>
        <scheme val="minor"/>
      </rPr>
      <t>RI de la DSSADG et unités de soins en RPA:</t>
    </r>
    <r>
      <rPr>
        <sz val="11"/>
        <rFont val="Calibri"/>
        <family val="2"/>
        <scheme val="minor"/>
      </rPr>
      <t xml:space="preserve">
pci.horshospitaliers.cisssmo16@ssss.gouv.qc.ca
caroline.montbleau.cisssmo16@ssss.gouv.qc.ca
Infirmière conseil du secteur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</si>
</sst>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yyyy/mm/dd;@"/>
  </numFmts>
  <fonts count="3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0"/>
      <color rgb="FF000000"/>
      <name val="Calibri"/>
      <family val="2"/>
      <scheme val="minor"/>
    </font>
    <font>
      <sz val="11"/>
      <color rgb="FFFF0000"/>
      <name val="Calibri"/>
      <family val="2"/>
      <scheme val="minor"/>
    </font>
    <font>
      <u/>
      <sz val="11"/>
      <color theme="10"/>
      <name val="Calibri"/>
      <family val="2"/>
      <scheme val="minor"/>
    </font>
    <font>
      <sz val="14"/>
      <color theme="1"/>
      <name val="Calibri"/>
      <family val="2"/>
      <scheme val="minor"/>
    </font>
    <font>
      <sz val="11"/>
      <color rgb="FF000000"/>
      <name val="Calibri"/>
      <family val="2"/>
    </font>
    <font>
      <b/>
      <sz val="10"/>
      <color rgb="FF000000"/>
      <name val="Calibri"/>
      <family val="2"/>
      <scheme val="minor"/>
    </font>
    <font>
      <b/>
      <sz val="10"/>
      <color rgb="FF000000"/>
      <name val="Calibri"/>
      <family val="2"/>
    </font>
    <font>
      <b/>
      <sz val="11"/>
      <color rgb="FFFFFFFF"/>
      <name val="Calibri"/>
      <family val="2"/>
    </font>
    <font>
      <b/>
      <sz val="11"/>
      <color theme="0"/>
      <name val="Calibri"/>
      <family val="2"/>
      <scheme val="minor"/>
    </font>
    <font>
      <b/>
      <sz val="10"/>
      <color theme="1"/>
      <name val="Calibri"/>
      <family val="2"/>
      <scheme val="minor"/>
    </font>
    <font>
      <sz val="12"/>
      <color theme="1"/>
      <name val="Calibri"/>
      <family val="2"/>
      <scheme val="minor"/>
    </font>
    <font>
      <b/>
      <sz val="12"/>
      <color theme="1"/>
      <name val="Calibri"/>
      <family val="2"/>
      <scheme val="minor"/>
    </font>
    <font>
      <sz val="11"/>
      <color rgb="FF333333"/>
      <name val="Roboto"/>
      <family val="2"/>
      <charset val="1"/>
    </font>
    <font>
      <sz val="11"/>
      <color rgb="FF757575"/>
      <name val="Arial"/>
      <family val="2"/>
      <charset val="1"/>
    </font>
    <font>
      <sz val="12"/>
      <color rgb="FF757575"/>
      <name val="Roboto"/>
      <family val="2"/>
      <charset val="1"/>
    </font>
    <font>
      <b/>
      <sz val="11"/>
      <color rgb="FFFF0000"/>
      <name val="Calibri"/>
      <family val="2"/>
      <scheme val="minor"/>
    </font>
    <font>
      <sz val="14"/>
      <color rgb="FFFF0000"/>
      <name val="Calibri"/>
      <family val="2"/>
      <scheme val="minor"/>
    </font>
    <font>
      <b/>
      <sz val="12"/>
      <color rgb="FFFF0000"/>
      <name val="Calibri"/>
      <family val="2"/>
      <scheme val="minor"/>
    </font>
    <font>
      <sz val="12"/>
      <color rgb="FFFF0000"/>
      <name val="Calibri"/>
      <family val="2"/>
      <scheme val="minor"/>
    </font>
    <font>
      <sz val="11"/>
      <name val="Calibri"/>
      <family val="2"/>
      <scheme val="minor"/>
    </font>
    <font>
      <sz val="8"/>
      <color theme="1"/>
      <name val="Calibri"/>
      <family val="2"/>
      <scheme val="minor"/>
    </font>
    <font>
      <b/>
      <sz val="12"/>
      <color theme="4" tint="-0.249977111117893"/>
      <name val="Calibri"/>
      <family val="2"/>
      <scheme val="minor"/>
    </font>
    <font>
      <i/>
      <sz val="9"/>
      <color theme="1"/>
      <name val="Calibri"/>
      <family val="2"/>
      <scheme val="minor"/>
    </font>
    <font>
      <sz val="9"/>
      <color theme="1"/>
      <name val="Calibri"/>
      <family val="2"/>
      <scheme val="minor"/>
    </font>
    <font>
      <b/>
      <sz val="16"/>
      <color theme="1"/>
      <name val="Calibri"/>
      <family val="2"/>
      <scheme val="minor"/>
    </font>
    <font>
      <b/>
      <sz val="10"/>
      <color rgb="FFFF0000"/>
      <name val="Calibri"/>
      <family val="2"/>
      <scheme val="minor"/>
    </font>
    <font>
      <b/>
      <sz val="11"/>
      <name val="Calibri"/>
      <family val="2"/>
      <scheme val="minor"/>
    </font>
  </fonts>
  <fills count="2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D9D9D9"/>
        <bgColor indexed="64"/>
      </patternFill>
    </fill>
    <fill>
      <patternFill patternType="solid">
        <fgColor theme="4" tint="0.79998168889431442"/>
        <bgColor theme="4" tint="0.79998168889431442"/>
      </patternFill>
    </fill>
    <fill>
      <patternFill patternType="solid">
        <fgColor rgb="FFDDEBF7"/>
        <bgColor rgb="FFDDEBF7"/>
      </patternFill>
    </fill>
    <fill>
      <patternFill patternType="solid">
        <fgColor rgb="FF7030A0"/>
        <bgColor indexed="64"/>
      </patternFill>
    </fill>
    <fill>
      <patternFill patternType="solid">
        <fgColor rgb="FFFFFCCC"/>
        <bgColor indexed="64"/>
      </patternFill>
    </fill>
    <fill>
      <patternFill patternType="solid">
        <fgColor rgb="FFFFF2CC"/>
        <bgColor indexed="64"/>
      </patternFill>
    </fill>
    <fill>
      <patternFill patternType="solid">
        <fgColor rgb="FF5B9BD5"/>
        <bgColor rgb="FF5B9BD5"/>
      </patternFill>
    </fill>
    <fill>
      <patternFill patternType="solid">
        <fgColor rgb="FFFF0000"/>
        <bgColor rgb="FF000000"/>
      </patternFill>
    </fill>
    <fill>
      <patternFill patternType="solid">
        <fgColor rgb="FFFFFF00"/>
        <bgColor rgb="FF000000"/>
      </patternFill>
    </fill>
    <fill>
      <patternFill patternType="solid">
        <fgColor rgb="FFFFD966"/>
        <bgColor rgb="FF000000"/>
      </patternFill>
    </fill>
    <fill>
      <patternFill patternType="solid">
        <fgColor rgb="FF92D050"/>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bgColor indexed="64"/>
      </patternFill>
    </fill>
    <fill>
      <patternFill patternType="solid">
        <fgColor rgb="FFFF0000"/>
        <bgColor indexed="64"/>
      </patternFill>
    </fill>
    <fill>
      <patternFill patternType="solid">
        <fgColor theme="5"/>
        <bgColor indexed="64"/>
      </patternFill>
    </fill>
    <fill>
      <patternFill patternType="solid">
        <fgColor theme="9" tint="0.39997558519241921"/>
        <bgColor indexed="64"/>
      </patternFill>
    </fill>
  </fills>
  <borders count="56">
    <border>
      <left/>
      <right/>
      <top/>
      <bottom/>
      <diagonal/>
    </border>
    <border>
      <left style="thin">
        <color theme="4"/>
      </left>
      <right style="thin">
        <color theme="4"/>
      </right>
      <top style="thin">
        <color theme="4"/>
      </top>
      <bottom style="thin">
        <color theme="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DDDDDD"/>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left>
      <right style="thin">
        <color theme="4"/>
      </right>
      <top/>
      <bottom style="thin">
        <color theme="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theme="1"/>
      </top>
      <bottom style="thin">
        <color theme="1"/>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theme="1"/>
      </bottom>
      <diagonal/>
    </border>
    <border>
      <left/>
      <right/>
      <top style="medium">
        <color indexed="64"/>
      </top>
      <bottom style="thin">
        <color theme="1"/>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s>
  <cellStyleXfs count="3">
    <xf numFmtId="0" fontId="0" fillId="0" borderId="0"/>
    <xf numFmtId="0" fontId="6" fillId="0" borderId="0" applyNumberFormat="0" applyFill="0" applyBorder="0" applyAlignment="0" applyProtection="0"/>
    <xf numFmtId="0" fontId="14" fillId="0" borderId="0"/>
  </cellStyleXfs>
  <cellXfs count="259">
    <xf numFmtId="0" fontId="0" fillId="0" borderId="0" xfId="0"/>
    <xf numFmtId="0" fontId="5" fillId="0" borderId="0" xfId="0" applyFont="1"/>
    <xf numFmtId="0" fontId="0" fillId="0" borderId="0" xfId="0" applyAlignment="1">
      <alignment horizontal="center" wrapText="1"/>
    </xf>
    <xf numFmtId="0" fontId="0" fillId="0" borderId="0" xfId="0" applyAlignment="1">
      <alignment horizontal="center"/>
    </xf>
    <xf numFmtId="0" fontId="0" fillId="0" borderId="0" xfId="0" applyAlignment="1">
      <alignment horizontal="left"/>
    </xf>
    <xf numFmtId="0" fontId="0" fillId="0" borderId="0" xfId="0" pivotButton="1"/>
    <xf numFmtId="14" fontId="3" fillId="0" borderId="0" xfId="0" applyNumberFormat="1" applyFont="1" applyAlignment="1" applyProtection="1">
      <alignment horizontal="center" vertical="center"/>
      <protection locked="0"/>
    </xf>
    <xf numFmtId="0" fontId="0" fillId="0" borderId="0" xfId="0" applyAlignment="1">
      <alignment horizontal="left" indent="1"/>
    </xf>
    <xf numFmtId="0" fontId="0" fillId="0" borderId="0" xfId="0" applyAlignment="1">
      <alignment horizontal="left" indent="2"/>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0" xfId="0" applyFont="1" applyProtection="1">
      <protection locked="0"/>
    </xf>
    <xf numFmtId="0" fontId="11" fillId="11" borderId="0" xfId="0" applyFont="1" applyFill="1" applyAlignment="1">
      <alignment vertical="top" wrapText="1"/>
    </xf>
    <xf numFmtId="0" fontId="8" fillId="7" borderId="0" xfId="0" applyFont="1" applyFill="1"/>
    <xf numFmtId="0" fontId="8" fillId="0" borderId="0" xfId="0" applyFont="1"/>
    <xf numFmtId="0" fontId="0" fillId="15" borderId="0" xfId="0" applyFill="1" applyAlignment="1">
      <alignment horizontal="center"/>
    </xf>
    <xf numFmtId="0" fontId="8" fillId="12" borderId="0" xfId="0" applyFont="1" applyFill="1"/>
    <xf numFmtId="0" fontId="8" fillId="13" borderId="0" xfId="0" applyFont="1" applyFill="1"/>
    <xf numFmtId="0" fontId="8" fillId="14" borderId="0" xfId="0" applyFont="1" applyFill="1"/>
    <xf numFmtId="0" fontId="0" fillId="8" borderId="0" xfId="0" applyFill="1"/>
    <xf numFmtId="0" fontId="12" fillId="8" borderId="0" xfId="0" applyFont="1" applyFill="1"/>
    <xf numFmtId="165" fontId="3" fillId="0" borderId="0" xfId="0" applyNumberFormat="1"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165" fontId="0" fillId="0" borderId="0" xfId="0" applyNumberFormat="1"/>
    <xf numFmtId="164" fontId="0" fillId="0" borderId="0" xfId="0" applyNumberFormat="1"/>
    <xf numFmtId="165" fontId="2" fillId="0" borderId="0" xfId="0" applyNumberFormat="1" applyFont="1"/>
    <xf numFmtId="0" fontId="7" fillId="0" borderId="0" xfId="0" applyFont="1"/>
    <xf numFmtId="0" fontId="3" fillId="0" borderId="0" xfId="0" applyFont="1" applyAlignment="1">
      <alignment horizontal="left" vertical="center"/>
    </xf>
    <xf numFmtId="0" fontId="3" fillId="0" borderId="0" xfId="0" applyFont="1" applyAlignment="1">
      <alignment horizontal="lef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3" borderId="0" xfId="0" applyFont="1" applyFill="1" applyAlignment="1">
      <alignment horizontal="center" vertical="center" wrapText="1"/>
    </xf>
    <xf numFmtId="0" fontId="3" fillId="5" borderId="0" xfId="0" applyFont="1" applyFill="1" applyAlignment="1">
      <alignment horizontal="center" vertical="center" wrapText="1"/>
    </xf>
    <xf numFmtId="0" fontId="4" fillId="3" borderId="0" xfId="0" applyFont="1" applyFill="1" applyAlignment="1">
      <alignment horizontal="center" vertical="center" wrapText="1"/>
    </xf>
    <xf numFmtId="14" fontId="3" fillId="6"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164" fontId="3" fillId="6" borderId="1" xfId="0" applyNumberFormat="1" applyFont="1" applyFill="1" applyBorder="1" applyAlignment="1" applyProtection="1">
      <alignment horizontal="center" vertical="center"/>
      <protection locked="0"/>
    </xf>
    <xf numFmtId="0" fontId="13" fillId="0" borderId="0" xfId="0" applyFont="1" applyAlignment="1">
      <alignment horizontal="center" vertical="center" wrapText="1"/>
    </xf>
    <xf numFmtId="0" fontId="3" fillId="2" borderId="0" xfId="0" applyFont="1" applyFill="1" applyAlignment="1">
      <alignment horizontal="center" vertical="center" wrapText="1"/>
    </xf>
    <xf numFmtId="0" fontId="0" fillId="10" borderId="2" xfId="0" applyFill="1" applyBorder="1" applyAlignment="1">
      <alignment horizontal="left" vertical="center" wrapText="1"/>
    </xf>
    <xf numFmtId="49" fontId="3" fillId="6" borderId="0" xfId="0" applyNumberFormat="1" applyFont="1" applyFill="1" applyAlignment="1" applyProtection="1">
      <alignment horizontal="center" vertical="center"/>
      <protection locked="0"/>
    </xf>
    <xf numFmtId="0" fontId="3" fillId="17" borderId="0" xfId="0" applyFont="1" applyFill="1" applyAlignment="1">
      <alignment horizontal="center" vertical="center" wrapText="1"/>
    </xf>
    <xf numFmtId="0" fontId="3" fillId="17" borderId="0" xfId="0" applyFont="1" applyFill="1" applyBorder="1" applyAlignment="1">
      <alignment vertical="center"/>
    </xf>
    <xf numFmtId="0" fontId="3" fillId="17" borderId="0" xfId="0" applyFont="1" applyFill="1" applyBorder="1" applyAlignment="1">
      <alignment horizontal="center" vertical="center" wrapText="1"/>
    </xf>
    <xf numFmtId="0" fontId="3" fillId="17" borderId="0" xfId="0" applyFont="1" applyFill="1" applyBorder="1" applyAlignment="1">
      <alignment horizontal="center" vertical="center"/>
    </xf>
    <xf numFmtId="0" fontId="0" fillId="17" borderId="0" xfId="0" applyFill="1" applyBorder="1" applyAlignment="1">
      <alignment horizontal="center" vertical="center"/>
    </xf>
    <xf numFmtId="0" fontId="0" fillId="17" borderId="0" xfId="0" applyFill="1" applyBorder="1"/>
    <xf numFmtId="0" fontId="4" fillId="17" borderId="0" xfId="0" applyFont="1" applyFill="1" applyBorder="1" applyAlignment="1">
      <alignment horizontal="center" vertical="center" wrapText="1"/>
    </xf>
    <xf numFmtId="0" fontId="14" fillId="17" borderId="0" xfId="0" applyFont="1" applyFill="1" applyBorder="1"/>
    <xf numFmtId="0" fontId="15" fillId="17" borderId="0" xfId="0" applyFont="1" applyFill="1" applyBorder="1" applyAlignment="1" applyProtection="1">
      <alignment horizontal="center" vertical="center"/>
      <protection locked="0"/>
    </xf>
    <xf numFmtId="165" fontId="14" fillId="17" borderId="0" xfId="0" applyNumberFormat="1" applyFont="1" applyFill="1" applyBorder="1"/>
    <xf numFmtId="165" fontId="0" fillId="17" borderId="0" xfId="0" applyNumberFormat="1" applyFill="1" applyBorder="1"/>
    <xf numFmtId="0" fontId="14" fillId="17" borderId="0" xfId="0" applyFont="1" applyFill="1" applyBorder="1" applyAlignment="1">
      <alignment horizontal="right" vertical="center" wrapText="1"/>
    </xf>
    <xf numFmtId="0" fontId="3" fillId="17" borderId="0" xfId="0" applyFont="1" applyFill="1" applyBorder="1" applyAlignment="1">
      <alignment horizontal="left" vertical="center"/>
    </xf>
    <xf numFmtId="165" fontId="4" fillId="17" borderId="0" xfId="0" applyNumberFormat="1" applyFont="1" applyFill="1" applyBorder="1" applyAlignment="1">
      <alignment horizontal="center" vertical="center" wrapText="1"/>
    </xf>
    <xf numFmtId="0" fontId="0" fillId="0" borderId="0" xfId="0" applyAlignment="1">
      <alignment wrapText="1"/>
    </xf>
    <xf numFmtId="0" fontId="3" fillId="17" borderId="0" xfId="0" applyFont="1" applyFill="1" applyBorder="1" applyAlignment="1">
      <alignment vertical="center" wrapText="1"/>
    </xf>
    <xf numFmtId="0" fontId="1" fillId="17" borderId="0" xfId="0" applyFont="1" applyFill="1" applyBorder="1" applyAlignment="1">
      <alignment vertical="center" wrapText="1"/>
    </xf>
    <xf numFmtId="0" fontId="3" fillId="17" borderId="0" xfId="0" applyFont="1" applyFill="1" applyBorder="1" applyAlignment="1">
      <alignment horizontal="right" vertical="center"/>
    </xf>
    <xf numFmtId="0" fontId="14" fillId="17" borderId="0" xfId="0" applyFont="1" applyFill="1" applyBorder="1" applyAlignment="1">
      <alignment horizontal="right" vertical="center"/>
    </xf>
    <xf numFmtId="0" fontId="15" fillId="17" borderId="6" xfId="0" applyFont="1" applyFill="1" applyBorder="1" applyAlignment="1">
      <alignment horizontal="right" vertical="center" wrapText="1"/>
    </xf>
    <xf numFmtId="0" fontId="15" fillId="17" borderId="6" xfId="0" applyFont="1" applyFill="1" applyBorder="1" applyAlignment="1">
      <alignment horizontal="right" vertical="center"/>
    </xf>
    <xf numFmtId="14" fontId="9" fillId="0" borderId="0" xfId="0" applyNumberFormat="1" applyFont="1" applyAlignment="1">
      <alignment horizontal="center" vertical="center" wrapText="1"/>
    </xf>
    <xf numFmtId="14" fontId="3" fillId="17" borderId="0" xfId="0" applyNumberFormat="1" applyFont="1" applyFill="1" applyAlignment="1">
      <alignment horizontal="center" vertical="center" wrapText="1"/>
    </xf>
    <xf numFmtId="0" fontId="20" fillId="17" borderId="0" xfId="0" applyFont="1" applyFill="1" applyBorder="1" applyAlignment="1" applyProtection="1">
      <alignment horizontal="left" vertical="top" wrapText="1"/>
      <protection locked="0"/>
    </xf>
    <xf numFmtId="0" fontId="1" fillId="17" borderId="0" xfId="0" applyFont="1" applyFill="1" applyBorder="1" applyAlignment="1">
      <alignment horizontal="left" vertical="center" wrapText="1"/>
    </xf>
    <xf numFmtId="0" fontId="22" fillId="0" borderId="13" xfId="0" applyFont="1" applyBorder="1" applyAlignment="1">
      <alignment horizontal="left" wrapText="1"/>
    </xf>
    <xf numFmtId="0" fontId="3" fillId="4" borderId="6" xfId="0" applyFont="1" applyFill="1" applyBorder="1" applyAlignment="1">
      <alignment horizontal="center" vertical="center"/>
    </xf>
    <xf numFmtId="0" fontId="3" fillId="0" borderId="1" xfId="0" applyFont="1" applyBorder="1" applyAlignment="1">
      <alignment horizontal="left" vertical="center"/>
    </xf>
    <xf numFmtId="0" fontId="3" fillId="17" borderId="0" xfId="0" applyFont="1" applyFill="1" applyBorder="1" applyAlignment="1">
      <alignment horizontal="left" vertical="center" wrapText="1"/>
    </xf>
    <xf numFmtId="0" fontId="0" fillId="0" borderId="0" xfId="0" applyBorder="1" applyAlignment="1"/>
    <xf numFmtId="0" fontId="3" fillId="6" borderId="15" xfId="0" applyFont="1" applyFill="1" applyBorder="1" applyAlignment="1">
      <alignment horizontal="left" vertical="center"/>
    </xf>
    <xf numFmtId="0" fontId="13" fillId="0" borderId="6" xfId="0" applyFont="1" applyBorder="1" applyAlignment="1">
      <alignment horizontal="left" vertical="center" wrapText="1"/>
    </xf>
    <xf numFmtId="14" fontId="3" fillId="18" borderId="6" xfId="0" applyNumberFormat="1" applyFont="1" applyFill="1" applyBorder="1" applyAlignment="1">
      <alignment horizontal="left" vertical="center"/>
    </xf>
    <xf numFmtId="0" fontId="13" fillId="4" borderId="6" xfId="0" applyFont="1" applyFill="1" applyBorder="1" applyAlignment="1">
      <alignment horizontal="left" vertical="center" wrapText="1"/>
    </xf>
    <xf numFmtId="0" fontId="3" fillId="2" borderId="6" xfId="0" applyFont="1" applyFill="1" applyBorder="1" applyAlignment="1">
      <alignment horizontal="center" vertical="center"/>
    </xf>
    <xf numFmtId="0" fontId="3" fillId="2" borderId="6" xfId="0" applyNumberFormat="1" applyFont="1" applyFill="1" applyBorder="1" applyAlignment="1">
      <alignment horizontal="center" vertical="center"/>
    </xf>
    <xf numFmtId="165" fontId="17" fillId="0" borderId="0" xfId="0" applyNumberFormat="1" applyFont="1" applyProtection="1">
      <protection locked="0"/>
    </xf>
    <xf numFmtId="14" fontId="17" fillId="0" borderId="0" xfId="0" applyNumberFormat="1" applyFont="1" applyProtection="1">
      <protection locked="0"/>
    </xf>
    <xf numFmtId="14" fontId="18" fillId="0" borderId="0" xfId="0" applyNumberFormat="1" applyFont="1" applyProtection="1">
      <protection locked="0"/>
    </xf>
    <xf numFmtId="0" fontId="16" fillId="0" borderId="0" xfId="0" applyFont="1" applyProtection="1">
      <protection locked="0"/>
    </xf>
    <xf numFmtId="0" fontId="16" fillId="16" borderId="5" xfId="0" applyFont="1" applyFill="1" applyBorder="1" applyAlignment="1" applyProtection="1">
      <alignment wrapText="1"/>
      <protection locked="0"/>
    </xf>
    <xf numFmtId="165" fontId="3" fillId="0" borderId="6" xfId="0" applyNumberFormat="1" applyFont="1" applyBorder="1" applyAlignment="1" applyProtection="1">
      <alignment horizontal="center" vertical="center"/>
      <protection locked="0"/>
    </xf>
    <xf numFmtId="0" fontId="14" fillId="0" borderId="0" xfId="2"/>
    <xf numFmtId="0" fontId="14" fillId="0" borderId="0" xfId="2" applyAlignment="1">
      <alignment vertical="center"/>
    </xf>
    <xf numFmtId="164" fontId="15" fillId="18" borderId="13" xfId="2" applyNumberFormat="1" applyFont="1" applyFill="1" applyBorder="1" applyAlignment="1">
      <alignment horizontal="center" vertical="center"/>
    </xf>
    <xf numFmtId="0" fontId="15" fillId="0" borderId="0" xfId="2" applyFont="1" applyAlignment="1">
      <alignment vertical="center"/>
    </xf>
    <xf numFmtId="0" fontId="15" fillId="0" borderId="0" xfId="2" applyFont="1" applyAlignment="1">
      <alignment horizontal="center" vertical="center"/>
    </xf>
    <xf numFmtId="0" fontId="15" fillId="0" borderId="0" xfId="2" applyFont="1" applyAlignment="1">
      <alignment horizontal="right" vertical="center"/>
    </xf>
    <xf numFmtId="0" fontId="2" fillId="0" borderId="0" xfId="2" applyFont="1" applyAlignment="1">
      <alignment vertical="center"/>
    </xf>
    <xf numFmtId="0" fontId="15" fillId="0" borderId="0" xfId="2" applyFont="1" applyFill="1" applyAlignment="1">
      <alignment horizontal="left" vertical="center"/>
    </xf>
    <xf numFmtId="1" fontId="15" fillId="19" borderId="38" xfId="2" applyNumberFormat="1" applyFont="1" applyFill="1" applyBorder="1" applyAlignment="1">
      <alignment horizontal="left" vertical="center"/>
    </xf>
    <xf numFmtId="0" fontId="15" fillId="0" borderId="0" xfId="2" applyFont="1" applyFill="1" applyAlignment="1">
      <alignment horizontal="left" vertical="center" wrapText="1"/>
    </xf>
    <xf numFmtId="0" fontId="28" fillId="0" borderId="0" xfId="2" applyFont="1"/>
    <xf numFmtId="0" fontId="3" fillId="17" borderId="0" xfId="0" applyFont="1" applyFill="1" applyBorder="1" applyAlignment="1">
      <alignment horizontal="center" vertical="center" wrapText="1"/>
    </xf>
    <xf numFmtId="0" fontId="3" fillId="17" borderId="0" xfId="0" applyFont="1" applyFill="1" applyBorder="1" applyAlignment="1">
      <alignment horizontal="center" vertical="center"/>
    </xf>
    <xf numFmtId="0" fontId="4" fillId="17" borderId="0" xfId="0" applyFont="1" applyFill="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left" vertical="center" wrapText="1"/>
    </xf>
    <xf numFmtId="0" fontId="0" fillId="0" borderId="0" xfId="0" applyBorder="1" applyAlignment="1">
      <alignment vertical="center" wrapText="1"/>
    </xf>
    <xf numFmtId="0" fontId="3" fillId="0" borderId="0" xfId="0" applyFont="1" applyBorder="1" applyAlignment="1">
      <alignment vertical="center" wrapText="1"/>
    </xf>
    <xf numFmtId="0" fontId="15" fillId="0" borderId="0" xfId="2" applyFont="1" applyFill="1" applyBorder="1" applyAlignment="1">
      <alignment vertical="center"/>
    </xf>
    <xf numFmtId="0" fontId="2" fillId="0" borderId="11" xfId="2" applyFont="1" applyBorder="1" applyAlignment="1">
      <alignment horizontal="center" vertical="center"/>
    </xf>
    <xf numFmtId="0" fontId="14" fillId="0" borderId="22" xfId="2" applyFill="1" applyBorder="1" applyAlignment="1" applyProtection="1">
      <alignment horizontal="center" vertical="center"/>
      <protection locked="0"/>
    </xf>
    <xf numFmtId="164" fontId="14" fillId="0" borderId="32" xfId="2" applyNumberFormat="1" applyBorder="1" applyAlignment="1" applyProtection="1">
      <alignment horizontal="center" vertical="center"/>
      <protection locked="0"/>
    </xf>
    <xf numFmtId="164" fontId="14" fillId="0" borderId="31" xfId="2" applyNumberFormat="1" applyBorder="1" applyAlignment="1" applyProtection="1">
      <alignment horizontal="center" vertical="center"/>
      <protection locked="0"/>
    </xf>
    <xf numFmtId="164" fontId="14" fillId="0" borderId="24" xfId="2" applyNumberFormat="1" applyBorder="1" applyAlignment="1" applyProtection="1">
      <alignment horizontal="center" vertical="center"/>
      <protection locked="0"/>
    </xf>
    <xf numFmtId="0" fontId="15" fillId="0" borderId="38" xfId="2" applyFont="1" applyFill="1" applyBorder="1" applyAlignment="1" applyProtection="1">
      <alignment horizontal="left" vertical="center"/>
      <protection locked="0"/>
    </xf>
    <xf numFmtId="0" fontId="14" fillId="24" borderId="39" xfId="2" applyFill="1" applyBorder="1" applyAlignment="1">
      <alignment horizontal="center" vertical="center"/>
    </xf>
    <xf numFmtId="0" fontId="14" fillId="2" borderId="28" xfId="2" applyFill="1" applyBorder="1" applyAlignment="1">
      <alignment horizontal="center" vertical="center"/>
    </xf>
    <xf numFmtId="0" fontId="14" fillId="2" borderId="22" xfId="2" applyFill="1" applyBorder="1" applyAlignment="1">
      <alignment horizontal="center" vertical="center"/>
    </xf>
    <xf numFmtId="0" fontId="14" fillId="24" borderId="36" xfId="2" applyFill="1" applyBorder="1" applyAlignment="1">
      <alignment horizontal="center" vertical="center"/>
    </xf>
    <xf numFmtId="0" fontId="14" fillId="4" borderId="33" xfId="2" applyFill="1" applyBorder="1" applyAlignment="1">
      <alignment horizontal="center" vertical="center"/>
    </xf>
    <xf numFmtId="0" fontId="14" fillId="4" borderId="19" xfId="2" applyFill="1" applyBorder="1" applyAlignment="1">
      <alignment horizontal="center" vertical="center"/>
    </xf>
    <xf numFmtId="0" fontId="14" fillId="20" borderId="39" xfId="2" applyFill="1" applyBorder="1" applyAlignment="1">
      <alignment horizontal="center" vertical="center"/>
    </xf>
    <xf numFmtId="0" fontId="15" fillId="19" borderId="38" xfId="2" applyFont="1" applyFill="1" applyBorder="1" applyAlignment="1">
      <alignment horizontal="left" vertical="center"/>
    </xf>
    <xf numFmtId="0" fontId="14" fillId="0" borderId="51" xfId="2" applyFill="1" applyBorder="1" applyAlignment="1" applyProtection="1">
      <alignment horizontal="center" vertical="center"/>
      <protection locked="0"/>
    </xf>
    <xf numFmtId="0" fontId="25" fillId="17" borderId="0" xfId="0" applyFont="1" applyFill="1" applyBorder="1" applyAlignment="1" applyProtection="1">
      <alignment vertical="center" wrapText="1"/>
      <protection locked="0"/>
    </xf>
    <xf numFmtId="0" fontId="0" fillId="0" borderId="0" xfId="0" applyAlignment="1" applyProtection="1">
      <alignment wrapText="1"/>
      <protection locked="0"/>
    </xf>
    <xf numFmtId="0" fontId="25" fillId="17" borderId="55" xfId="0" applyFont="1" applyFill="1" applyBorder="1" applyAlignment="1" applyProtection="1">
      <alignment vertical="center" wrapText="1"/>
      <protection locked="0"/>
    </xf>
    <xf numFmtId="0" fontId="0" fillId="0" borderId="0" xfId="0" applyAlignment="1"/>
    <xf numFmtId="0" fontId="15" fillId="0" borderId="6" xfId="0" applyFont="1" applyBorder="1" applyAlignment="1">
      <alignment horizontal="right"/>
    </xf>
    <xf numFmtId="0" fontId="15" fillId="19" borderId="21" xfId="2" applyFont="1" applyFill="1" applyBorder="1" applyAlignment="1">
      <alignment horizontal="center" vertical="center"/>
    </xf>
    <xf numFmtId="0" fontId="15" fillId="19" borderId="20" xfId="2" applyFont="1" applyFill="1" applyBorder="1" applyAlignment="1">
      <alignment horizontal="center" vertical="center"/>
    </xf>
    <xf numFmtId="0" fontId="15" fillId="19" borderId="19" xfId="2" applyFont="1" applyFill="1" applyBorder="1" applyAlignment="1">
      <alignment horizontal="center" vertical="center"/>
    </xf>
    <xf numFmtId="0" fontId="26" fillId="0" borderId="18" xfId="2" applyFont="1" applyBorder="1" applyAlignment="1">
      <alignment horizontal="left" vertical="center" wrapText="1"/>
    </xf>
    <xf numFmtId="0" fontId="26" fillId="0" borderId="17" xfId="2" applyFont="1" applyBorder="1" applyAlignment="1">
      <alignment horizontal="left" vertical="center" wrapText="1"/>
    </xf>
    <xf numFmtId="0" fontId="26" fillId="0" borderId="16" xfId="2" applyFont="1" applyBorder="1" applyAlignment="1">
      <alignment horizontal="left" vertical="center" wrapText="1"/>
    </xf>
    <xf numFmtId="0" fontId="15" fillId="19" borderId="35" xfId="2" applyFont="1" applyFill="1" applyBorder="1" applyAlignment="1">
      <alignment horizontal="center" vertical="center"/>
    </xf>
    <xf numFmtId="0" fontId="15" fillId="19" borderId="34" xfId="2" applyFont="1" applyFill="1" applyBorder="1" applyAlignment="1">
      <alignment horizontal="center" vertical="center"/>
    </xf>
    <xf numFmtId="0" fontId="15" fillId="19" borderId="33" xfId="2" applyFont="1" applyFill="1" applyBorder="1" applyAlignment="1">
      <alignment horizontal="center" vertical="center"/>
    </xf>
    <xf numFmtId="0" fontId="26" fillId="0" borderId="30" xfId="2" applyFont="1" applyBorder="1" applyAlignment="1">
      <alignment horizontal="left" vertical="center" wrapText="1"/>
    </xf>
    <xf numFmtId="0" fontId="26" fillId="0" borderId="29" xfId="2" applyFont="1" applyBorder="1" applyAlignment="1">
      <alignment horizontal="left" vertical="center" wrapText="1"/>
    </xf>
    <xf numFmtId="0" fontId="26" fillId="0" borderId="28" xfId="2" applyFont="1" applyBorder="1" applyAlignment="1">
      <alignment horizontal="left" vertical="center" wrapText="1"/>
    </xf>
    <xf numFmtId="0" fontId="15" fillId="19" borderId="27" xfId="2" applyFont="1" applyFill="1" applyBorder="1" applyAlignment="1">
      <alignment horizontal="center" vertical="center"/>
    </xf>
    <xf numFmtId="0" fontId="15" fillId="19" borderId="26" xfId="2" applyFont="1" applyFill="1" applyBorder="1" applyAlignment="1">
      <alignment horizontal="center" vertical="center"/>
    </xf>
    <xf numFmtId="0" fontId="15" fillId="19" borderId="25" xfId="2" applyFont="1" applyFill="1" applyBorder="1" applyAlignment="1">
      <alignment horizontal="center" vertical="center"/>
    </xf>
    <xf numFmtId="0" fontId="26" fillId="0" borderId="23" xfId="2" applyFont="1" applyBorder="1" applyAlignment="1">
      <alignment horizontal="left" vertical="center" wrapText="1"/>
    </xf>
    <xf numFmtId="0" fontId="26" fillId="0" borderId="6" xfId="2" applyFont="1" applyBorder="1" applyAlignment="1">
      <alignment horizontal="left" vertical="center" wrapText="1"/>
    </xf>
    <xf numFmtId="0" fontId="26" fillId="0" borderId="22" xfId="2" applyFont="1" applyBorder="1" applyAlignment="1">
      <alignment horizontal="left" vertical="center" wrapText="1"/>
    </xf>
    <xf numFmtId="0" fontId="15" fillId="21" borderId="53" xfId="2" applyFont="1" applyFill="1" applyBorder="1" applyAlignment="1">
      <alignment horizontal="left" vertical="center"/>
    </xf>
    <xf numFmtId="0" fontId="15" fillId="21" borderId="37" xfId="2" applyFont="1" applyFill="1" applyBorder="1" applyAlignment="1">
      <alignment horizontal="left" vertical="center"/>
    </xf>
    <xf numFmtId="0" fontId="26" fillId="0" borderId="23" xfId="2" applyFont="1" applyBorder="1" applyAlignment="1">
      <alignment horizontal="left" vertical="center"/>
    </xf>
    <xf numFmtId="0" fontId="26" fillId="0" borderId="6" xfId="2" applyFont="1" applyBorder="1" applyAlignment="1">
      <alignment horizontal="left" vertical="center"/>
    </xf>
    <xf numFmtId="0" fontId="26" fillId="0" borderId="22" xfId="2" applyFont="1" applyBorder="1" applyAlignment="1">
      <alignment horizontal="left" vertical="center"/>
    </xf>
    <xf numFmtId="0" fontId="15" fillId="20" borderId="7" xfId="2" applyFont="1" applyFill="1" applyBorder="1" applyAlignment="1">
      <alignment horizontal="center" vertical="center" textRotation="90"/>
    </xf>
    <xf numFmtId="0" fontId="15" fillId="20" borderId="10" xfId="2" applyFont="1" applyFill="1" applyBorder="1" applyAlignment="1">
      <alignment horizontal="center" vertical="center" textRotation="90"/>
    </xf>
    <xf numFmtId="0" fontId="15" fillId="20" borderId="12" xfId="2" applyFont="1" applyFill="1" applyBorder="1" applyAlignment="1">
      <alignment horizontal="center" vertical="center" textRotation="90"/>
    </xf>
    <xf numFmtId="0" fontId="15" fillId="20" borderId="42" xfId="2" applyFont="1" applyFill="1" applyBorder="1" applyAlignment="1">
      <alignment horizontal="left" vertical="center" wrapText="1"/>
    </xf>
    <xf numFmtId="0" fontId="15" fillId="20" borderId="41" xfId="2" applyFont="1" applyFill="1" applyBorder="1" applyAlignment="1">
      <alignment horizontal="left" vertical="center" wrapText="1"/>
    </xf>
    <xf numFmtId="0" fontId="26" fillId="0" borderId="52" xfId="2" applyFont="1" applyBorder="1" applyAlignment="1">
      <alignment horizontal="left" vertical="center" wrapText="1"/>
    </xf>
    <xf numFmtId="0" fontId="26" fillId="0" borderId="50" xfId="2" applyFont="1" applyBorder="1" applyAlignment="1">
      <alignment horizontal="left" vertical="center" wrapText="1"/>
    </xf>
    <xf numFmtId="0" fontId="26" fillId="0" borderId="51" xfId="2" applyFont="1" applyBorder="1" applyAlignment="1">
      <alignment horizontal="left" vertical="center" wrapText="1"/>
    </xf>
    <xf numFmtId="0" fontId="15" fillId="20" borderId="40" xfId="2" applyFont="1" applyFill="1" applyBorder="1" applyAlignment="1">
      <alignment horizontal="right" vertical="center"/>
    </xf>
    <xf numFmtId="0" fontId="15" fillId="20" borderId="46" xfId="2" applyFont="1" applyFill="1" applyBorder="1" applyAlignment="1">
      <alignment horizontal="right" vertical="center"/>
    </xf>
    <xf numFmtId="0" fontId="26" fillId="0" borderId="53" xfId="2" applyFont="1" applyBorder="1" applyAlignment="1">
      <alignment horizontal="left" vertical="center"/>
    </xf>
    <xf numFmtId="0" fontId="27" fillId="0" borderId="37" xfId="2" applyFont="1" applyBorder="1" applyAlignment="1">
      <alignment horizontal="left" vertical="center"/>
    </xf>
    <xf numFmtId="0" fontId="27" fillId="0" borderId="36" xfId="2" applyFont="1" applyBorder="1" applyAlignment="1">
      <alignment horizontal="left" vertical="center"/>
    </xf>
    <xf numFmtId="0" fontId="15" fillId="21" borderId="23" xfId="2" applyFont="1" applyFill="1" applyBorder="1" applyAlignment="1">
      <alignment horizontal="left" vertical="center"/>
    </xf>
    <xf numFmtId="0" fontId="15" fillId="21" borderId="6" xfId="2" applyFont="1" applyFill="1" applyBorder="1" applyAlignment="1">
      <alignment horizontal="left" vertical="center"/>
    </xf>
    <xf numFmtId="0" fontId="27" fillId="0" borderId="6" xfId="2" applyFont="1" applyBorder="1" applyAlignment="1">
      <alignment horizontal="left" vertical="center"/>
    </xf>
    <xf numFmtId="0" fontId="27" fillId="0" borderId="22" xfId="2" applyFont="1" applyBorder="1" applyAlignment="1">
      <alignment horizontal="left" vertical="center"/>
    </xf>
    <xf numFmtId="0" fontId="2" fillId="0" borderId="47" xfId="2" applyFont="1" applyBorder="1" applyAlignment="1">
      <alignment horizontal="center" vertical="center"/>
    </xf>
    <xf numFmtId="0" fontId="2" fillId="0" borderId="48" xfId="2" applyFont="1" applyBorder="1" applyAlignment="1">
      <alignment horizontal="center" vertical="center"/>
    </xf>
    <xf numFmtId="0" fontId="2" fillId="0" borderId="49" xfId="2" applyFont="1" applyBorder="1" applyAlignment="1">
      <alignment horizontal="center" vertical="center"/>
    </xf>
    <xf numFmtId="0" fontId="15" fillId="21" borderId="7" xfId="2" applyFont="1" applyFill="1" applyBorder="1" applyAlignment="1">
      <alignment horizontal="center" vertical="center" textRotation="90"/>
    </xf>
    <xf numFmtId="0" fontId="15" fillId="21" borderId="10" xfId="2" applyFont="1" applyFill="1" applyBorder="1" applyAlignment="1">
      <alignment horizontal="center" vertical="center" textRotation="90"/>
    </xf>
    <xf numFmtId="0" fontId="15" fillId="21" borderId="30" xfId="2" applyFont="1" applyFill="1" applyBorder="1" applyAlignment="1">
      <alignment horizontal="left" vertical="center" wrapText="1"/>
    </xf>
    <xf numFmtId="0" fontId="15" fillId="21" borderId="29" xfId="2" applyFont="1" applyFill="1" applyBorder="1" applyAlignment="1">
      <alignment horizontal="left" vertical="center" wrapText="1"/>
    </xf>
    <xf numFmtId="0" fontId="15" fillId="21" borderId="23" xfId="2" applyFont="1" applyFill="1" applyBorder="1" applyAlignment="1">
      <alignment horizontal="left" vertical="center" wrapText="1"/>
    </xf>
    <xf numFmtId="0" fontId="15" fillId="21" borderId="6" xfId="2" applyFont="1" applyFill="1" applyBorder="1" applyAlignment="1">
      <alignment horizontal="left" vertical="center" wrapText="1"/>
    </xf>
    <xf numFmtId="0" fontId="15" fillId="21" borderId="40" xfId="2" applyFont="1" applyFill="1" applyBorder="1" applyAlignment="1">
      <alignment horizontal="right" vertical="center"/>
    </xf>
    <xf numFmtId="0" fontId="15" fillId="21" borderId="44" xfId="2" applyFont="1" applyFill="1" applyBorder="1" applyAlignment="1">
      <alignment horizontal="right" vertical="center"/>
    </xf>
    <xf numFmtId="0" fontId="15" fillId="21" borderId="54" xfId="2" applyFont="1" applyFill="1" applyBorder="1" applyAlignment="1">
      <alignment horizontal="left" vertical="center" wrapText="1"/>
    </xf>
    <xf numFmtId="0" fontId="15" fillId="21" borderId="43" xfId="2" applyFont="1" applyFill="1" applyBorder="1" applyAlignment="1">
      <alignment horizontal="left" vertical="center" wrapText="1"/>
    </xf>
    <xf numFmtId="0" fontId="15" fillId="21" borderId="52" xfId="2" applyFont="1" applyFill="1" applyBorder="1" applyAlignment="1">
      <alignment horizontal="left" vertical="center" wrapText="1"/>
    </xf>
    <xf numFmtId="0" fontId="15" fillId="21" borderId="50" xfId="2" applyFont="1" applyFill="1" applyBorder="1" applyAlignment="1">
      <alignment horizontal="left" vertical="center" wrapText="1"/>
    </xf>
    <xf numFmtId="0" fontId="15" fillId="3" borderId="0" xfId="2" applyFont="1" applyFill="1" applyAlignment="1">
      <alignment horizontal="left" vertical="center" wrapText="1"/>
    </xf>
    <xf numFmtId="0" fontId="14" fillId="0" borderId="42" xfId="2" applyBorder="1" applyAlignment="1">
      <alignment horizontal="left" vertical="center"/>
    </xf>
    <xf numFmtId="0" fontId="14" fillId="0" borderId="45" xfId="2" applyBorder="1" applyAlignment="1">
      <alignment horizontal="left" vertical="center"/>
    </xf>
    <xf numFmtId="0" fontId="14" fillId="0" borderId="41" xfId="2" applyBorder="1" applyAlignment="1">
      <alignment horizontal="left" vertical="center"/>
    </xf>
    <xf numFmtId="0" fontId="13" fillId="17" borderId="7" xfId="0" applyFont="1" applyFill="1" applyBorder="1" applyAlignment="1">
      <alignment horizontal="center" vertical="center" wrapText="1"/>
    </xf>
    <xf numFmtId="0" fontId="13" fillId="17" borderId="8" xfId="0" applyFont="1" applyFill="1" applyBorder="1" applyAlignment="1">
      <alignment horizontal="center" vertical="center" wrapText="1"/>
    </xf>
    <xf numFmtId="0" fontId="13" fillId="17" borderId="9" xfId="0" applyFont="1" applyFill="1" applyBorder="1" applyAlignment="1">
      <alignment horizontal="center" vertical="center" wrapText="1"/>
    </xf>
    <xf numFmtId="0" fontId="13" fillId="17" borderId="10" xfId="0" applyFont="1" applyFill="1" applyBorder="1" applyAlignment="1">
      <alignment horizontal="center" vertical="center" wrapText="1"/>
    </xf>
    <xf numFmtId="0" fontId="13" fillId="17" borderId="0" xfId="0" applyFont="1" applyFill="1" applyBorder="1" applyAlignment="1">
      <alignment horizontal="center" vertical="center" wrapText="1"/>
    </xf>
    <xf numFmtId="0" fontId="13" fillId="17" borderId="11" xfId="0" applyFont="1" applyFill="1" applyBorder="1" applyAlignment="1">
      <alignment horizontal="center" vertical="center" wrapText="1"/>
    </xf>
    <xf numFmtId="0" fontId="13" fillId="17" borderId="12" xfId="0" applyFont="1" applyFill="1" applyBorder="1" applyAlignment="1">
      <alignment horizontal="center" vertical="center" wrapText="1"/>
    </xf>
    <xf numFmtId="0" fontId="13" fillId="17" borderId="13" xfId="0" applyFont="1" applyFill="1" applyBorder="1" applyAlignment="1">
      <alignment horizontal="center" vertical="center" wrapText="1"/>
    </xf>
    <xf numFmtId="0" fontId="13" fillId="17" borderId="14" xfId="0" applyFont="1" applyFill="1" applyBorder="1" applyAlignment="1">
      <alignment horizontal="center" vertical="center" wrapText="1"/>
    </xf>
    <xf numFmtId="0" fontId="14" fillId="0" borderId="42" xfId="2" applyBorder="1" applyAlignment="1">
      <alignment horizontal="left" wrapText="1"/>
    </xf>
    <xf numFmtId="0" fontId="14" fillId="0" borderId="45" xfId="2" applyBorder="1" applyAlignment="1">
      <alignment horizontal="left" wrapText="1"/>
    </xf>
    <xf numFmtId="0" fontId="14" fillId="0" borderId="41" xfId="2" applyBorder="1" applyAlignment="1">
      <alignment horizontal="left" wrapText="1"/>
    </xf>
    <xf numFmtId="0" fontId="14" fillId="0" borderId="42" xfId="2" applyBorder="1" applyAlignment="1">
      <alignment horizontal="right" wrapText="1" indent="1"/>
    </xf>
    <xf numFmtId="0" fontId="14" fillId="0" borderId="45" xfId="2" applyBorder="1" applyAlignment="1">
      <alignment horizontal="right" wrapText="1" indent="1"/>
    </xf>
    <xf numFmtId="0" fontId="14" fillId="0" borderId="41" xfId="2" applyBorder="1" applyAlignment="1">
      <alignment horizontal="right" wrapText="1" indent="1"/>
    </xf>
    <xf numFmtId="0" fontId="14" fillId="23" borderId="42" xfId="2" applyFill="1" applyBorder="1" applyAlignment="1">
      <alignment horizontal="center" wrapText="1"/>
    </xf>
    <xf numFmtId="0" fontId="14" fillId="23" borderId="45" xfId="2" applyFill="1" applyBorder="1" applyAlignment="1">
      <alignment horizontal="center"/>
    </xf>
    <xf numFmtId="0" fontId="14" fillId="23" borderId="41" xfId="2" applyFill="1" applyBorder="1" applyAlignment="1">
      <alignment horizontal="center"/>
    </xf>
    <xf numFmtId="0" fontId="14" fillId="22" borderId="42" xfId="2" applyFill="1" applyBorder="1" applyAlignment="1">
      <alignment horizontal="center" wrapText="1"/>
    </xf>
    <xf numFmtId="0" fontId="14" fillId="22" borderId="45" xfId="2" applyFill="1" applyBorder="1" applyAlignment="1">
      <alignment horizontal="center"/>
    </xf>
    <xf numFmtId="0" fontId="14" fillId="22" borderId="41" xfId="2" applyFill="1" applyBorder="1" applyAlignment="1">
      <alignment horizontal="center"/>
    </xf>
    <xf numFmtId="0" fontId="28" fillId="0" borderId="0" xfId="2" applyFont="1" applyAlignment="1">
      <alignment horizontal="left"/>
    </xf>
    <xf numFmtId="0" fontId="23" fillId="17" borderId="7" xfId="0"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5" fillId="19" borderId="42" xfId="2" applyFont="1" applyFill="1" applyBorder="1" applyAlignment="1">
      <alignment horizontal="right" vertical="center"/>
    </xf>
    <xf numFmtId="0" fontId="15" fillId="19" borderId="45" xfId="2" applyFont="1" applyFill="1" applyBorder="1" applyAlignment="1">
      <alignment horizontal="right" vertical="center"/>
    </xf>
    <xf numFmtId="0" fontId="15" fillId="19" borderId="41" xfId="2" applyFont="1" applyFill="1" applyBorder="1" applyAlignment="1">
      <alignment horizontal="right" vertical="center"/>
    </xf>
    <xf numFmtId="49" fontId="15" fillId="0" borderId="42" xfId="2" applyNumberFormat="1" applyFont="1" applyFill="1" applyBorder="1" applyAlignment="1" applyProtection="1">
      <alignment horizontal="center" vertical="center"/>
      <protection locked="0"/>
    </xf>
    <xf numFmtId="49" fontId="15" fillId="0" borderId="45" xfId="2" applyNumberFormat="1" applyFont="1" applyFill="1" applyBorder="1" applyAlignment="1" applyProtection="1">
      <alignment horizontal="center" vertical="center"/>
      <protection locked="0"/>
    </xf>
    <xf numFmtId="49" fontId="15" fillId="0" borderId="41" xfId="2" applyNumberFormat="1" applyFont="1" applyFill="1" applyBorder="1" applyAlignment="1" applyProtection="1">
      <alignment horizontal="center" vertical="center"/>
      <protection locked="0"/>
    </xf>
    <xf numFmtId="14" fontId="15" fillId="0" borderId="42" xfId="2" applyNumberFormat="1" applyFont="1" applyFill="1" applyBorder="1" applyAlignment="1" applyProtection="1">
      <alignment horizontal="center" vertical="center"/>
      <protection locked="0"/>
    </xf>
    <xf numFmtId="14" fontId="15" fillId="0" borderId="45" xfId="2" applyNumberFormat="1" applyFont="1" applyFill="1" applyBorder="1" applyAlignment="1" applyProtection="1">
      <alignment horizontal="center" vertical="center"/>
      <protection locked="0"/>
    </xf>
    <xf numFmtId="14" fontId="15" fillId="0" borderId="41" xfId="2" applyNumberFormat="1" applyFont="1" applyFill="1" applyBorder="1" applyAlignment="1" applyProtection="1">
      <alignment horizontal="center" vertical="center"/>
      <protection locked="0"/>
    </xf>
    <xf numFmtId="0" fontId="3" fillId="17" borderId="0" xfId="0" applyFont="1" applyFill="1" applyBorder="1" applyAlignment="1">
      <alignment horizontal="center" vertical="center" wrapText="1"/>
    </xf>
    <xf numFmtId="0" fontId="3" fillId="17" borderId="0" xfId="0" applyFont="1" applyFill="1" applyBorder="1" applyAlignment="1">
      <alignment horizontal="center" vertical="center"/>
    </xf>
    <xf numFmtId="0" fontId="4" fillId="17" borderId="0" xfId="0" applyFont="1" applyFill="1" applyBorder="1" applyAlignment="1">
      <alignment horizontal="center" vertical="center" wrapText="1"/>
    </xf>
    <xf numFmtId="0" fontId="0" fillId="9" borderId="0" xfId="0" applyFill="1" applyAlignment="1">
      <alignment horizontal="left" vertical="center" wrapText="1"/>
    </xf>
    <xf numFmtId="0" fontId="15" fillId="4" borderId="3" xfId="0" applyFont="1" applyFill="1" applyBorder="1" applyAlignment="1">
      <alignment horizontal="right" vertical="center"/>
    </xf>
    <xf numFmtId="0" fontId="15" fillId="4" borderId="4" xfId="0" applyFont="1" applyFill="1" applyBorder="1" applyAlignment="1">
      <alignment horizontal="right" vertical="center"/>
    </xf>
    <xf numFmtId="0" fontId="14" fillId="0" borderId="4" xfId="0" applyFont="1" applyBorder="1" applyAlignment="1">
      <alignment horizontal="right" vertical="center"/>
    </xf>
    <xf numFmtId="0" fontId="1" fillId="17" borderId="0" xfId="0" applyFont="1" applyFill="1" applyBorder="1" applyAlignment="1">
      <alignment horizontal="left" vertical="center" wrapText="1"/>
    </xf>
    <xf numFmtId="0" fontId="23" fillId="3" borderId="0" xfId="0" applyFont="1" applyFill="1" applyBorder="1" applyAlignment="1" applyProtection="1">
      <alignment horizontal="center" vertical="top" wrapText="1"/>
      <protection locked="0"/>
    </xf>
    <xf numFmtId="49" fontId="15" fillId="17" borderId="6" xfId="0" applyNumberFormat="1" applyFont="1" applyFill="1" applyBorder="1" applyAlignment="1" applyProtection="1">
      <alignment horizontal="center" vertical="center"/>
      <protection locked="0"/>
    </xf>
    <xf numFmtId="14" fontId="15" fillId="17" borderId="6" xfId="0" applyNumberFormat="1" applyFont="1" applyFill="1" applyBorder="1" applyAlignment="1" applyProtection="1">
      <alignment horizontal="center" vertical="center"/>
      <protection locked="0"/>
    </xf>
    <xf numFmtId="0" fontId="15" fillId="17" borderId="6" xfId="0" applyFont="1" applyFill="1" applyBorder="1" applyAlignment="1" applyProtection="1">
      <alignment horizontal="center" vertical="center"/>
      <protection locked="0"/>
    </xf>
    <xf numFmtId="14" fontId="15" fillId="17" borderId="3" xfId="0" applyNumberFormat="1" applyFont="1" applyFill="1" applyBorder="1" applyAlignment="1" applyProtection="1">
      <alignment horizontal="center" vertical="center"/>
      <protection locked="0"/>
    </xf>
    <xf numFmtId="14" fontId="15" fillId="17" borderId="26" xfId="0" applyNumberFormat="1" applyFont="1" applyFill="1" applyBorder="1" applyAlignment="1" applyProtection="1">
      <alignment horizontal="center" vertical="center"/>
      <protection locked="0"/>
    </xf>
    <xf numFmtId="14" fontId="15" fillId="17" borderId="4" xfId="0" applyNumberFormat="1" applyFont="1" applyFill="1" applyBorder="1" applyAlignment="1" applyProtection="1">
      <alignment horizontal="center" vertical="center"/>
      <protection locked="0"/>
    </xf>
    <xf numFmtId="0" fontId="25" fillId="17" borderId="55" xfId="0" applyFont="1" applyFill="1" applyBorder="1" applyAlignment="1" applyProtection="1">
      <alignment horizontal="center" vertical="center" wrapText="1"/>
      <protection locked="0"/>
    </xf>
    <xf numFmtId="0" fontId="25" fillId="17" borderId="0" xfId="0" applyFont="1" applyFill="1" applyBorder="1" applyAlignment="1" applyProtection="1">
      <alignment horizontal="center" vertical="center" wrapText="1"/>
      <protection locked="0"/>
    </xf>
    <xf numFmtId="0" fontId="3" fillId="4" borderId="6" xfId="0" applyFont="1" applyFill="1" applyBorder="1" applyAlignment="1">
      <alignment horizontal="left" vertical="center" wrapText="1"/>
    </xf>
    <xf numFmtId="0" fontId="0" fillId="4" borderId="6" xfId="0" applyFill="1" applyBorder="1" applyAlignment="1"/>
    <xf numFmtId="0" fontId="15" fillId="2" borderId="3" xfId="0" applyFont="1" applyFill="1" applyBorder="1" applyAlignment="1">
      <alignment horizontal="right" vertical="center"/>
    </xf>
    <xf numFmtId="0" fontId="13" fillId="4" borderId="3" xfId="0" applyFont="1" applyFill="1" applyBorder="1" applyAlignment="1">
      <alignment horizontal="right" vertical="center"/>
    </xf>
    <xf numFmtId="0" fontId="13" fillId="4" borderId="4" xfId="0" applyFont="1" applyFill="1" applyBorder="1" applyAlignment="1">
      <alignment horizontal="right" vertical="center"/>
    </xf>
    <xf numFmtId="0" fontId="13" fillId="2" borderId="3" xfId="0" applyFont="1" applyFill="1" applyBorder="1" applyAlignment="1">
      <alignment horizontal="right" vertical="center"/>
    </xf>
    <xf numFmtId="0" fontId="0" fillId="0" borderId="4" xfId="0" applyBorder="1" applyAlignment="1">
      <alignment horizontal="right" vertical="center"/>
    </xf>
    <xf numFmtId="0" fontId="1" fillId="17"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1" fillId="17" borderId="0" xfId="0" applyFont="1" applyFill="1" applyBorder="1" applyAlignment="1" applyProtection="1">
      <alignment horizontal="center" vertical="center" wrapText="1"/>
      <protection locked="0"/>
    </xf>
    <xf numFmtId="0" fontId="0" fillId="0" borderId="0" xfId="0" applyAlignment="1">
      <alignment horizontal="center" wrapText="1"/>
    </xf>
    <xf numFmtId="0" fontId="23" fillId="17" borderId="0" xfId="0" applyFont="1" applyFill="1" applyBorder="1" applyAlignment="1" applyProtection="1">
      <alignment horizontal="left" vertical="top" wrapText="1"/>
      <protection locked="0"/>
    </xf>
    <xf numFmtId="0" fontId="0" fillId="0" borderId="0" xfId="0" applyAlignment="1">
      <alignment horizontal="left" vertical="top" wrapText="1"/>
    </xf>
  </cellXfs>
  <cellStyles count="3">
    <cellStyle name="Hyperlink" xfId="1"/>
    <cellStyle name="Normal" xfId="0" builtinId="0"/>
    <cellStyle name="Normal 2" xfId="2"/>
  </cellStyles>
  <dxfs count="72">
    <dxf>
      <fill>
        <patternFill patternType="solid">
          <fgColor indexed="64"/>
          <bgColor rgb="FF7030A0"/>
        </patternFill>
      </fill>
    </dxf>
    <dxf>
      <fill>
        <patternFill patternType="solid">
          <fgColor indexed="64"/>
          <bgColor rgb="FF7030A0"/>
        </patternFill>
      </fill>
    </dxf>
    <dxf>
      <fill>
        <patternFill patternType="solid">
          <fgColor indexed="64"/>
          <bgColor rgb="FF7030A0"/>
        </patternFill>
      </fill>
    </dxf>
    <dxf>
      <fill>
        <patternFill patternType="solid">
          <fgColor indexed="64"/>
          <bgColor rgb="FF7030A0"/>
        </patternFill>
      </fill>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rgb="FFFFFFFF"/>
        <name val="Calibri"/>
        <scheme val="none"/>
      </font>
      <fill>
        <patternFill patternType="solid">
          <fgColor rgb="FF5B9BD5"/>
          <bgColor rgb="FF5B9BD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protection locked="0" hidden="0"/>
    </dxf>
    <dxf>
      <font>
        <b val="0"/>
        <i val="0"/>
        <strike val="0"/>
        <condense val="0"/>
        <extend val="0"/>
        <outline val="0"/>
        <shadow val="0"/>
        <u val="none"/>
        <vertAlign val="baseline"/>
        <sz val="10"/>
        <color theme="1"/>
        <name val="Calibri"/>
        <scheme val="minor"/>
      </font>
      <protection locked="0" hidden="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protection locked="0" hidden="0"/>
    </dxf>
    <dxf>
      <font>
        <strike val="0"/>
        <outline val="0"/>
        <shadow val="0"/>
        <u val="none"/>
        <vertAlign val="baseline"/>
        <sz val="10"/>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protection locked="0" hidden="0"/>
    </dxf>
    <dxf>
      <font>
        <strike val="0"/>
        <outline val="0"/>
        <shadow val="0"/>
        <u val="none"/>
        <vertAlign val="baseline"/>
        <sz val="10"/>
        <name val="Calibri"/>
        <scheme val="minor"/>
      </font>
      <numFmt numFmtId="0" formatCode="General"/>
      <alignment horizontal="center" vertical="center" textRotation="0" wrapText="0" indent="0" justifyLastLine="0" shrinkToFit="0" readingOrder="0"/>
      <protection locked="0" hidden="0"/>
    </dxf>
    <dxf>
      <numFmt numFmtId="165" formatCode="yyyy/mm/dd;@"/>
    </dxf>
    <dxf>
      <font>
        <strike val="0"/>
        <outline val="0"/>
        <shadow val="0"/>
        <u val="none"/>
        <vertAlign val="baseline"/>
        <sz val="10"/>
        <name val="Calibri"/>
        <scheme val="minor"/>
      </font>
      <numFmt numFmtId="165" formatCode="yyyy/mm/dd;@"/>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65" formatCode="yyyy/mm/dd;@"/>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30" formatCode="@"/>
      <alignment horizontal="center" vertical="center" textRotation="0" wrapText="0" indent="0" justifyLastLine="0" shrinkToFit="0" readingOrder="0"/>
      <protection locked="0" hidden="0"/>
    </dxf>
    <dxf>
      <font>
        <strike val="0"/>
        <outline val="0"/>
        <shadow val="0"/>
        <u val="none"/>
        <vertAlign val="baseline"/>
        <sz val="10"/>
        <name val="Calibri"/>
        <scheme val="minor"/>
      </font>
      <numFmt numFmtId="30" formatCode="@"/>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9" formatCode="yyyy/mm/dd"/>
      <alignment horizontal="center" vertical="center" textRotation="0" wrapText="0" indent="0" justifyLastLine="0" shrinkToFit="0" readingOrder="0"/>
      <protection locked="0" hidden="0"/>
    </dxf>
    <dxf>
      <font>
        <strike val="0"/>
        <outline val="0"/>
        <shadow val="0"/>
        <u val="none"/>
        <vertAlign val="baseline"/>
        <sz val="10"/>
        <name val="Calibri"/>
        <scheme val="minor"/>
      </font>
      <numFmt numFmtId="19" formatCode="yyyy/mm/dd"/>
      <alignment horizontal="center" vertical="center" textRotation="0" wrapText="0" indent="0" justifyLastLine="0" shrinkToFit="0" readingOrder="0"/>
      <protection locked="0" hidden="0"/>
    </dxf>
    <dxf>
      <numFmt numFmtId="165" formatCode="yyyy/mm/dd;@"/>
    </dxf>
    <dxf>
      <font>
        <strike val="0"/>
        <outline val="0"/>
        <shadow val="0"/>
        <u val="none"/>
        <vertAlign val="baseline"/>
        <sz val="10"/>
        <name val="Calibri"/>
        <scheme val="minor"/>
      </font>
      <numFmt numFmtId="165" formatCode="yyyy/mm/dd;@"/>
      <alignment horizontal="center" vertical="center" textRotation="0" wrapText="0" indent="0" justifyLastLine="0" shrinkToFit="0" readingOrder="0"/>
      <protection locked="0" hidden="0"/>
    </dxf>
    <dxf>
      <alignment horizontal="left" vertical="bottom"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protection locked="0" hidden="0"/>
    </dxf>
    <dxf>
      <font>
        <strike val="0"/>
        <outline val="0"/>
        <shadow val="0"/>
        <u val="none"/>
        <vertAlign val="baseline"/>
        <sz val="10"/>
        <name val="Calibri"/>
        <scheme val="none"/>
      </font>
      <protection locked="0" hidden="0"/>
    </dxf>
    <dxf>
      <font>
        <b val="0"/>
        <strike val="0"/>
        <outline val="0"/>
        <shadow val="0"/>
        <u val="none"/>
        <sz val="10"/>
        <name val="Calibri"/>
        <scheme val="minor"/>
      </font>
      <fill>
        <patternFill patternType="none">
          <fgColor indexed="64"/>
          <bgColor auto="1"/>
        </patternFill>
      </fill>
      <alignment horizontal="center" vertical="center" textRotation="0" wrapText="1" indent="0" justifyLastLine="0" shrinkToFit="0" readingOrder="0"/>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6161"/>
        </patternFill>
      </fill>
    </dxf>
    <dxf>
      <fill>
        <patternFill>
          <bgColor rgb="FFFF8585"/>
        </patternFill>
      </fill>
    </dxf>
    <dxf>
      <fill>
        <patternFill>
          <bgColor rgb="FFFF6161"/>
        </patternFill>
      </fill>
    </dxf>
    <dxf>
      <font>
        <color rgb="FF9C0006"/>
      </font>
      <fill>
        <patternFill>
          <bgColor rgb="FFFFC7CE"/>
        </patternFill>
      </fill>
    </dxf>
    <dxf>
      <fill>
        <patternFill>
          <bgColor rgb="FFFF8585"/>
        </patternFill>
      </fill>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protection locked="0" hidden="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protection locked="0" hidden="0"/>
    </dxf>
    <dxf>
      <font>
        <strike val="0"/>
        <outline val="0"/>
        <shadow val="0"/>
        <u val="none"/>
        <vertAlign val="baseline"/>
        <sz val="10"/>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protection locked="0" hidden="0"/>
    </dxf>
    <dxf>
      <font>
        <strike val="0"/>
        <outline val="0"/>
        <shadow val="0"/>
        <u val="none"/>
        <vertAlign val="baseline"/>
        <sz val="10"/>
        <name val="Calibri"/>
        <scheme val="minor"/>
      </font>
      <numFmt numFmtId="0" formatCode="General"/>
      <alignment horizontal="center" vertical="center" textRotation="0" wrapText="0" indent="0" justifyLastLine="0" shrinkToFit="0" readingOrder="0"/>
      <protection locked="0" hidden="0"/>
    </dxf>
    <dxf>
      <numFmt numFmtId="165" formatCode="yyyy/mm/dd;@"/>
    </dxf>
    <dxf>
      <font>
        <strike val="0"/>
        <outline val="0"/>
        <shadow val="0"/>
        <u val="none"/>
        <vertAlign val="baseline"/>
        <sz val="10"/>
        <name val="Calibri"/>
        <scheme val="minor"/>
      </font>
      <numFmt numFmtId="165" formatCode="yyyy/mm/dd;@"/>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65" formatCode="yyyy/mm/dd;@"/>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30" formatCode="@"/>
      <alignment horizontal="center" vertical="center" textRotation="0" wrapText="0" indent="0" justifyLastLine="0" shrinkToFit="0" readingOrder="0"/>
      <protection locked="0" hidden="0"/>
    </dxf>
    <dxf>
      <font>
        <strike val="0"/>
        <outline val="0"/>
        <shadow val="0"/>
        <u val="none"/>
        <vertAlign val="baseline"/>
        <sz val="10"/>
        <name val="Calibri"/>
        <scheme val="minor"/>
      </font>
      <numFmt numFmtId="30" formatCode="@"/>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9" formatCode="yyyy/mm/dd"/>
      <alignment horizontal="center" vertical="center" textRotation="0" wrapText="0" indent="0" justifyLastLine="0" shrinkToFit="0" readingOrder="0"/>
      <protection locked="0" hidden="0"/>
    </dxf>
    <dxf>
      <font>
        <strike val="0"/>
        <outline val="0"/>
        <shadow val="0"/>
        <u val="none"/>
        <vertAlign val="baseline"/>
        <sz val="10"/>
        <name val="Calibri"/>
        <scheme val="minor"/>
      </font>
      <numFmt numFmtId="19" formatCode="yyyy/mm/dd"/>
      <alignment horizontal="center" vertical="center" textRotation="0" wrapText="0" indent="0" justifyLastLine="0" shrinkToFit="0" readingOrder="0"/>
      <protection locked="0" hidden="0"/>
    </dxf>
    <dxf>
      <numFmt numFmtId="165" formatCode="yyyy/mm/dd;@"/>
    </dxf>
    <dxf>
      <font>
        <strike val="0"/>
        <outline val="0"/>
        <shadow val="0"/>
        <u val="none"/>
        <vertAlign val="baseline"/>
        <sz val="10"/>
        <name val="Calibri"/>
        <scheme val="minor"/>
      </font>
      <numFmt numFmtId="165" formatCode="yyyy/mm/dd;@"/>
      <alignment horizontal="center" vertical="center" textRotation="0" wrapText="0" indent="0" justifyLastLine="0" shrinkToFit="0" readingOrder="0"/>
      <protection locked="0" hidden="0"/>
    </dxf>
    <dxf>
      <alignment horizontal="left" vertical="bottom"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protection locked="0" hidden="0"/>
    </dxf>
    <dxf>
      <font>
        <strike val="0"/>
        <outline val="0"/>
        <shadow val="0"/>
        <u val="none"/>
        <vertAlign val="baseline"/>
        <sz val="10"/>
        <name val="Calibri"/>
        <scheme val="minor"/>
      </font>
      <protection locked="0" hidden="0"/>
    </dxf>
    <dxf>
      <font>
        <b val="0"/>
        <strike val="0"/>
        <outline val="0"/>
        <shadow val="0"/>
        <u val="none"/>
        <sz val="10"/>
        <name val="Calibri"/>
        <scheme val="minor"/>
      </font>
      <fill>
        <patternFill patternType="none">
          <fgColor indexed="64"/>
          <bgColor auto="1"/>
        </patternFill>
      </fill>
      <alignment horizontal="center" vertical="center" textRotation="0" wrapText="1" indent="0" justifyLastLine="0" shrinkToFit="0" readingOrder="0"/>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6161"/>
        </patternFill>
      </fill>
    </dxf>
    <dxf>
      <fill>
        <patternFill>
          <bgColor rgb="FFFF8585"/>
        </patternFill>
      </fill>
    </dxf>
    <dxf>
      <fill>
        <patternFill>
          <bgColor rgb="FFFF6161"/>
        </patternFill>
      </fill>
    </dxf>
    <dxf>
      <font>
        <color rgb="FF9C0006"/>
      </font>
      <fill>
        <patternFill>
          <bgColor rgb="FFFFC7CE"/>
        </patternFill>
      </fill>
    </dxf>
    <dxf>
      <fill>
        <patternFill>
          <bgColor rgb="FFFF8585"/>
        </patternFill>
      </fill>
    </dxf>
    <dxf>
      <alignment wrapText="1" readingOrder="0"/>
    </dxf>
    <dxf>
      <alignment horizontal="center" readingOrder="0"/>
    </dxf>
    <dxf>
      <alignment horizontal="center" readingOrder="0"/>
    </dxf>
    <dxf>
      <alignment horizontal="center" readingOrder="0"/>
    </dxf>
  </dxfs>
  <tableStyles count="0" defaultTableStyle="TableStyleMedium2" defaultPivotStyle="PivotStyleLight16"/>
  <colors>
    <mruColors>
      <color rgb="FFFF7575"/>
      <color rgb="FFE97F82"/>
      <color rgb="FFEA828E"/>
      <color rgb="FFFF9900"/>
      <color rgb="FFFF7D7D"/>
      <color rgb="FFFF8989"/>
      <color rgb="FFFF5B5B"/>
      <color rgb="FFFF8585"/>
      <color rgb="FF66FFFF"/>
      <color rgb="FFFF6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VIEUX%20-%20NE%20MODIFIE%20PAS%20-%20Suivi_D&#233;pistage%20MV_CISSSMC.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xcel Services" refreshedDate="44250.484201504631" createdVersion="5" refreshedVersion="6" minRefreshableVersion="3" recordCount="316">
  <cacheSource type="worksheet">
    <worksheetSource name="Tableau1" r:id="rId2"/>
  </cacheSource>
  <cacheFields count="90">
    <cacheField name="Milieu de vie" numFmtId="0">
      <sharedItems containsBlank="1" count="9">
        <s v="CHARTWELL OASIS ST-JEAN"/>
        <m/>
        <s v="AU SOLEIL D'ANTAN" u="1"/>
        <s v="RÉSIDENCE CALÉO" u="1"/>
        <s v="BORDELEAU, GISÈLE" u="1"/>
        <s v="RÉSIDENCE DU MARQUIS DE TRACY (SEC TRACY I)" u="1"/>
        <s v="9146-5658 QUÉBEC INC. - RI CAROLE ROCHELEAU" u="1"/>
        <s v="CHARTWELL STE-MARTHE RÉSIDENCE POUR RETRAITÉS" u="1"/>
        <s v="RÉSIDENCE SAMUEL-DE-CHAMPLAIN S.E.N.C." u="1"/>
      </sharedItems>
    </cacheField>
    <cacheField name="Nom" numFmtId="0">
      <sharedItems containsBlank="1"/>
    </cacheField>
    <cacheField name="Prénom" numFmtId="0">
      <sharedItems containsBlank="1"/>
    </cacheField>
    <cacheField name="DDN_x000a_(aaaa-mm-jj)" numFmtId="164">
      <sharedItems containsDate="1" containsBlank="1" containsMixedTypes="1" minDate="1921-07-19T00:00:00" maxDate="1957-07-22T00:00:00"/>
    </cacheField>
    <cacheField name="NAM" numFmtId="0">
      <sharedItems containsBlank="1"/>
    </cacheField>
    <cacheField name="Résident / TdS _x000a_/TdS hors région" numFmtId="14">
      <sharedItems containsBlank="1" count="5">
        <s v="Résident"/>
        <m/>
        <s v="TdS hors région" u="1"/>
        <s v="TdS" u="1"/>
        <s v="Résident relocalisé" u="1"/>
      </sharedItems>
    </cacheField>
    <cacheField name="Unité" numFmtId="0">
      <sharedItems containsBlank="1"/>
    </cacheField>
    <cacheField name="No de chambre" numFmtId="0">
      <sharedItems containsBlank="1" containsMixedTypes="1" containsNumber="1" containsInteger="1" minValue="101" maxValue="1143"/>
    </cacheField>
    <cacheField name="Sexe_x000a_F/H" numFmtId="0">
      <sharedItems containsBlank="1"/>
    </cacheField>
    <cacheField name="Date du dernier dépistage" numFmtId="164">
      <sharedItems containsDate="1" containsMixedTypes="1" minDate="2021-02-10T00:00:00" maxDate="2021-02-23T00:00:00"/>
    </cacheField>
    <cacheField name="Résultat du dernier dépistage" numFmtId="14">
      <sharedItems/>
    </cacheField>
    <cacheField name="Statut du cas_x000a_(champ calculé)" numFmtId="0">
      <sharedItems count="6">
        <s v="Négatif"/>
        <s v="Positif"/>
        <s v="À venir"/>
        <s v="Rétabli" u="1"/>
        <s v="Faible +" u="1"/>
        <s v="Décès" u="1"/>
      </sharedItems>
    </cacheField>
    <cacheField name="Type de travailleur" numFmtId="0">
      <sharedItems containsNonDate="0" containsString="0" containsBlank="1"/>
    </cacheField>
    <cacheField name="Unité de travail 1" numFmtId="0">
      <sharedItems containsNonDate="0" containsString="0" containsBlank="1"/>
    </cacheField>
    <cacheField name="Date dernière présence Unité de travail 1_x000a_AAAA-MM-JJ" numFmtId="164">
      <sharedItems containsNonDate="0" containsString="0" containsBlank="1"/>
    </cacheField>
    <cacheField name="Unité de travail 2" numFmtId="0">
      <sharedItems containsNonDate="0" containsString="0" containsBlank="1"/>
    </cacheField>
    <cacheField name="Date dernière présence Unité de travail 2_x000a_AAAA-MM-JJ" numFmtId="164">
      <sharedItems containsNonDate="0" containsString="0" containsBlank="1"/>
    </cacheField>
    <cacheField name="Unité de travail 3" numFmtId="0">
      <sharedItems containsNonDate="0" containsString="0" containsBlank="1"/>
    </cacheField>
    <cacheField name="Date dernière présence Unité de travail 3_x000a_AAAA-MM-JJ" numFmtId="164">
      <sharedItems containsNonDate="0" containsString="0" containsBlank="1"/>
    </cacheField>
    <cacheField name="Unité de travail 4" numFmtId="0">
      <sharedItems containsNonDate="0" containsString="0" containsBlank="1"/>
    </cacheField>
    <cacheField name="Date dernière présence Unité de travail 4_x000a_AAAA-MM-JJ" numFmtId="164">
      <sharedItems containsNonDate="0" containsString="0" containsBlank="1"/>
    </cacheField>
    <cacheField name="Téléphone résident/TS ou mandataire" numFmtId="0">
      <sharedItems containsNonDate="0" containsString="0" containsBlank="1"/>
    </cacheField>
    <cacheField name="Nom mandataire" numFmtId="0">
      <sharedItems containsNonDate="0" containsString="0" containsBlank="1"/>
    </cacheField>
    <cacheField name="Sx_x000a_(O/N)" numFmtId="0">
      <sharedItems containsBlank="1"/>
    </cacheField>
    <cacheField name="Début Sx_x000a_(vide si Ø)_x000a_aaaa-mm-jj" numFmtId="164">
      <sharedItems containsNonDate="0" containsString="0" containsBlank="1"/>
    </cacheField>
    <cacheField name="Lieu acquisition des sx" numFmtId="14">
      <sharedItems containsNonDate="0" containsString="0" containsBlank="1"/>
    </cacheField>
    <cacheField name="CPAP ou BPAP_x000a_(Oui/non)" numFmtId="14">
      <sharedItems containsNonDate="0" containsString="0" containsBlank="1"/>
    </cacheField>
    <cacheField name="Immunosupprimé_x000a_Oui/non" numFmtId="0">
      <sharedItems containsNonDate="0" containsString="0" containsBlank="1"/>
    </cacheField>
    <cacheField name="Vaccination_x000a_Oui/non" numFmtId="0">
      <sharedItems containsNonDate="0" containsString="0" containsBlank="1"/>
    </cacheField>
    <cacheField name="Date dose1_x000a_aaaa-mm-jj" numFmtId="164">
      <sharedItems containsNonDate="0" containsString="0" containsBlank="1"/>
    </cacheField>
    <cacheField name="Date dose2_x000a_aaaa-mm-jj" numFmtId="164">
      <sharedItems containsNonDate="0" containsString="0" containsBlank="1"/>
    </cacheField>
    <cacheField name="Date 1_x000a_aaaa-mm-jj" numFmtId="164">
      <sharedItems containsDate="1" containsBlank="1" containsMixedTypes="1" minDate="2021-02-10T00:00:00" maxDate="2021-02-23T00:00:00"/>
    </cacheField>
    <cacheField name="Résultat 1" numFmtId="0">
      <sharedItems containsBlank="1"/>
    </cacheField>
    <cacheField name="Date 2_x000a_aaaa-mm-jj" numFmtId="164">
      <sharedItems containsDate="1" containsBlank="1" containsMixedTypes="1" minDate="2021-02-17T00:00:00" maxDate="2021-02-19T00:00:00"/>
    </cacheField>
    <cacheField name="Résultat 2_x000a_" numFmtId="0">
      <sharedItems containsBlank="1"/>
    </cacheField>
    <cacheField name="Date 3_x000a_aaaa-mm-jj" numFmtId="164">
      <sharedItems containsNonDate="0" containsDate="1" containsString="0" containsBlank="1" minDate="2021-02-21T00:00:00" maxDate="2021-02-22T00:00:00"/>
    </cacheField>
    <cacheField name="Résultat 3_x000a_" numFmtId="0">
      <sharedItems containsBlank="1"/>
    </cacheField>
    <cacheField name="Date 4_x000a_aaaa-mm-jj" numFmtId="164">
      <sharedItems containsNonDate="0" containsString="0" containsBlank="1"/>
    </cacheField>
    <cacheField name="Résultat 4" numFmtId="0">
      <sharedItems containsNonDate="0" containsString="0" containsBlank="1"/>
    </cacheField>
    <cacheField name="Date 5_x000a_aaaa-mm-jj" numFmtId="164">
      <sharedItems containsNonDate="0" containsString="0" containsBlank="1"/>
    </cacheField>
    <cacheField name="Résultat 5" numFmtId="0">
      <sharedItems containsNonDate="0" containsString="0" containsBlank="1"/>
    </cacheField>
    <cacheField name="Date 6_x000a_aaaa-mm-jj" numFmtId="164">
      <sharedItems containsNonDate="0" containsString="0" containsBlank="1"/>
    </cacheField>
    <cacheField name="Résultat 6" numFmtId="0">
      <sharedItems containsNonDate="0" containsString="0" containsBlank="1"/>
    </cacheField>
    <cacheField name="Date 7_x000a_aaaa-mm-jj" numFmtId="164">
      <sharedItems containsNonDate="0" containsString="0" containsBlank="1"/>
    </cacheField>
    <cacheField name="Résultat 7" numFmtId="0">
      <sharedItems containsNonDate="0" containsString="0" containsBlank="1"/>
    </cacheField>
    <cacheField name="Date 8_x000a_aaaa-mm-jj" numFmtId="164">
      <sharedItems containsNonDate="0" containsString="0" containsBlank="1"/>
    </cacheField>
    <cacheField name="Résultat 8" numFmtId="0">
      <sharedItems containsNonDate="0" containsString="0" containsBlank="1"/>
    </cacheField>
    <cacheField name="Date 9_x000a_aaaa-mm-jj" numFmtId="164">
      <sharedItems containsNonDate="0" containsString="0" containsBlank="1"/>
    </cacheField>
    <cacheField name="Résultat 9" numFmtId="0">
      <sharedItems containsNonDate="0" containsString="0" containsBlank="1"/>
    </cacheField>
    <cacheField name="Date 10_x000a_aaaa-mm-jj" numFmtId="164">
      <sharedItems containsNonDate="0" containsString="0" containsBlank="1"/>
    </cacheField>
    <cacheField name="Résultat 10" numFmtId="0">
      <sharedItems containsNonDate="0" containsString="0" containsBlank="1"/>
    </cacheField>
    <cacheField name="Date 11_x000a_aaaa-mm-jj" numFmtId="164">
      <sharedItems containsNonDate="0" containsString="0" containsBlank="1"/>
    </cacheField>
    <cacheField name="Résultat 11" numFmtId="0">
      <sharedItems containsNonDate="0" containsString="0" containsBlank="1"/>
    </cacheField>
    <cacheField name="Date 12_x000a_aaaa-mm-jj" numFmtId="164">
      <sharedItems containsNonDate="0" containsString="0" containsBlank="1"/>
    </cacheField>
    <cacheField name="Résultat 12" numFmtId="0">
      <sharedItems containsNonDate="0" containsString="0" containsBlank="1"/>
    </cacheField>
    <cacheField name="Date 13_x000a_aaaa-mm-jj" numFmtId="164">
      <sharedItems containsNonDate="0" containsString="0" containsBlank="1"/>
    </cacheField>
    <cacheField name="Résultat 13" numFmtId="0">
      <sharedItems containsNonDate="0" containsString="0" containsBlank="1"/>
    </cacheField>
    <cacheField name="Date 14_x000a_aaaa-mm-jj" numFmtId="164">
      <sharedItems containsNonDate="0" containsString="0" containsBlank="1"/>
    </cacheField>
    <cacheField name="Résultat 14" numFmtId="0">
      <sharedItems containsNonDate="0" containsString="0" containsBlank="1"/>
    </cacheField>
    <cacheField name="Positif : Date avisé par SAPA_x000a_aaaa-mm-jj" numFmtId="0">
      <sharedItems containsNonDate="0" containsString="0" containsBlank="1"/>
    </cacheField>
    <cacheField name="Récidive_x000a_Oui/Non" numFmtId="0">
      <sharedItems containsNonDate="0" containsString="0" containsBlank="1"/>
    </cacheField>
    <cacheField name="Type de milieu d'acquisition_x000a_(menu déroulant)" numFmtId="0">
      <sharedItems containsNonDate="0" containsString="0" containsBlank="1"/>
    </cacheField>
    <cacheField name="Nom du milieu d'acquisition" numFmtId="0">
      <sharedItems containsNonDate="0" containsString="0" containsBlank="1"/>
    </cacheField>
    <cacheField name="Transfusion de sang &lt; 14 jours avant début Sx ou dépistage_x000a_oui/non" numFmtId="0">
      <sharedItems containsNonDate="0" containsString="0" containsBlank="1"/>
    </cacheField>
    <cacheField name="Lieu Hospitalisation" numFmtId="0">
      <sharedItems containsNonDate="0" containsString="0" containsBlank="1"/>
    </cacheField>
    <cacheField name="Début hospit_x000a__x000a_aaaa-mm-jj" numFmtId="14">
      <sharedItems containsNonDate="0" containsString="0" containsBlank="1"/>
    </cacheField>
    <cacheField name="Fin hospit_x000a__x000a_aaaa-mm-jj" numFmtId="14">
      <sharedItems containsNonDate="0" containsString="0" containsBlank="1"/>
    </cacheField>
    <cacheField name="Début soins intensifs_x000a_aaaa-mm-jj" numFmtId="14">
      <sharedItems containsNonDate="0" containsString="0" containsBlank="1"/>
    </cacheField>
    <cacheField name="Fin soins intensifs_x000a_aaaa-mm-jj" numFmtId="14">
      <sharedItems containsNonDate="0" containsString="0" containsBlank="1"/>
    </cacheField>
    <cacheField name="Transfert zone chaude_x000a_Oui/non" numFmtId="14">
      <sharedItems containsBlank="1"/>
    </cacheField>
    <cacheField name="Lieu de transfert" numFmtId="0">
      <sharedItems containsBlank="1"/>
    </cacheField>
    <cacheField name="Date transfert_x000a_aaaa-mm-jj" numFmtId="14">
      <sharedItems containsNonDate="0" containsDate="1" containsString="0" containsBlank="1" minDate="2021-02-21T00:00:00" maxDate="2021-02-22T00:00:00"/>
    </cacheField>
    <cacheField name="Fin transfert_x000a__x000a_aaaa-mm-jj" numFmtId="14">
      <sharedItems containsNonDate="0" containsString="0" containsBlank="1"/>
    </cacheField>
    <cacheField name="À partir du… 48h avant début Sx ou dépistage (si pas Sx)_x000a_AAAA-MM-JJ" numFmtId="14">
      <sharedItems containsNonDate="0" containsString="0" containsBlank="1"/>
    </cacheField>
    <cacheField name="OUI ou NON (Employés du MV, agence, proches aidants, …) Si OUI, Remplir liste de contacts pour chaque cas." numFmtId="0">
      <sharedItems containsNonDate="0" containsString="0" containsBlank="1"/>
    </cacheField>
    <cacheField name="Date prévue levée isolement_x000a_aaaa-mm-jj" numFmtId="14">
      <sharedItems containsNonDate="0" containsString="0" containsBlank="1"/>
    </cacheField>
    <cacheField name="Évolution du cas_x000a__x000a_(Menu dérou.)" numFmtId="0">
      <sharedItems containsBlank="1"/>
    </cacheField>
    <cacheField name="Date réelle rétablissement_x000a_aaaa-mm-jj" numFmtId="0">
      <sharedItems containsNonDate="0" containsString="0" containsBlank="1"/>
    </cacheField>
    <cacheField name="Date décès_x000a_aaaa-mm-jj" numFmtId="14">
      <sharedItems containsNonDate="0" containsString="0" containsBlank="1"/>
    </cacheField>
    <cacheField name="Cas relié à éclosion?_x000a_Oui/non" numFmtId="0">
      <sharedItems containsNonDate="0" containsString="0" containsBlank="1"/>
    </cacheField>
    <cacheField name="No éclosion" numFmtId="0">
      <sharedItems containsString="0" containsBlank="1" containsNumber="1" containsInteger="1" minValue="309416" maxValue="309416" count="2">
        <m/>
        <n v="309416"/>
      </sharedItems>
    </cacheField>
    <cacheField name="Cas créé?_x000a_Oui/non" numFmtId="0">
      <sharedItems containsBlank="1"/>
    </cacheField>
    <cacheField name="No éclosion inscrit?_x000a_Oui/non" numFmtId="0">
      <sharedItems containsBlank="1"/>
    </cacheField>
    <cacheField name="Nom MV inscrit?_x000a_Oui/non" numFmtId="0">
      <sharedItems containsBlank="1"/>
    </cacheField>
    <cacheField name="Levée iso saisie?_x000a_Oui/non" numFmtId="0">
      <sharedItems containsNonDate="0" containsString="0" containsBlank="1"/>
    </cacheField>
    <cacheField name="Dossier TSP créé?_x000a_Oui/non" numFmtId="0">
      <sharedItems containsBlank="1"/>
    </cacheField>
    <cacheField name="No éclosion noté?_x000a_Oui/non" numFmtId="0">
      <sharedItems containsBlank="1"/>
    </cacheField>
    <cacheField name="Nom MV noté?_x000a_oui/non" numFmtId="0">
      <sharedItems containsBlank="1"/>
    </cacheField>
    <cacheField name="Enquête saisie?_x000a_Oui/non" numFmtId="0">
      <sharedItems containsBlank="1"/>
    </cacheField>
    <cacheField name="Levée iso saisie?_x000a_Oui/non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6">
  <r>
    <x v="0"/>
    <s v="Beauregard"/>
    <s v="Normand"/>
    <d v="1935-08-11T00:00:00"/>
    <s v="BEAN 3508 1115"/>
    <x v="0"/>
    <m/>
    <n v="101"/>
    <s v="H"/>
    <d v="2021-02-10T00:00:00"/>
    <s v="Négatif"/>
    <x v="0"/>
    <m/>
    <m/>
    <m/>
    <m/>
    <m/>
    <m/>
    <m/>
    <m/>
    <m/>
    <m/>
    <m/>
    <m/>
    <m/>
    <m/>
    <m/>
    <m/>
    <m/>
    <m/>
    <m/>
    <d v="2021-02-10T00:00:00"/>
    <s v="Négatif"/>
    <m/>
    <m/>
    <m/>
    <m/>
    <m/>
    <m/>
    <m/>
    <m/>
    <m/>
    <m/>
    <m/>
    <m/>
    <m/>
    <m/>
    <m/>
    <m/>
    <m/>
    <m/>
    <m/>
    <m/>
    <m/>
    <m/>
    <m/>
    <m/>
    <m/>
    <m/>
    <m/>
    <m/>
    <m/>
    <m/>
    <m/>
    <m/>
    <m/>
    <m/>
    <m/>
    <m/>
    <m/>
    <m/>
    <m/>
    <m/>
    <m/>
    <m/>
    <m/>
    <m/>
    <m/>
    <m/>
    <m/>
    <x v="0"/>
    <m/>
    <m/>
    <m/>
    <m/>
    <m/>
    <m/>
    <m/>
    <m/>
    <m/>
  </r>
  <r>
    <x v="0"/>
    <s v="Laurin "/>
    <s v="Jean"/>
    <d v="1957-07-21T00:00:00"/>
    <s v="LAUJ 5707 2116"/>
    <x v="0"/>
    <m/>
    <n v="366"/>
    <s v="H"/>
    <d v="2021-02-10T00:00:00"/>
    <s v="Négatif"/>
    <x v="0"/>
    <m/>
    <m/>
    <m/>
    <m/>
    <m/>
    <m/>
    <m/>
    <m/>
    <m/>
    <m/>
    <m/>
    <m/>
    <m/>
    <m/>
    <m/>
    <m/>
    <m/>
    <m/>
    <m/>
    <d v="2021-02-10T00:00:00"/>
    <s v="Négatif"/>
    <m/>
    <m/>
    <m/>
    <m/>
    <m/>
    <m/>
    <m/>
    <m/>
    <m/>
    <m/>
    <m/>
    <m/>
    <m/>
    <m/>
    <m/>
    <m/>
    <m/>
    <m/>
    <m/>
    <m/>
    <m/>
    <m/>
    <m/>
    <m/>
    <m/>
    <m/>
    <m/>
    <m/>
    <m/>
    <m/>
    <m/>
    <m/>
    <m/>
    <m/>
    <m/>
    <m/>
    <m/>
    <m/>
    <m/>
    <m/>
    <m/>
    <m/>
    <m/>
    <m/>
    <m/>
    <m/>
    <m/>
    <x v="0"/>
    <m/>
    <m/>
    <m/>
    <m/>
    <m/>
    <m/>
    <m/>
    <m/>
    <m/>
  </r>
  <r>
    <x v="0"/>
    <s v="Guertin"/>
    <s v="Thérèse"/>
    <d v="1932-01-09T00:00:00"/>
    <s v="GUET 3251 0919"/>
    <x v="0"/>
    <s v="b2"/>
    <n v="1101"/>
    <s v="F"/>
    <d v="2021-02-12T00:00:00"/>
    <s v="Positif"/>
    <x v="1"/>
    <m/>
    <m/>
    <m/>
    <m/>
    <m/>
    <m/>
    <m/>
    <m/>
    <m/>
    <m/>
    <m/>
    <m/>
    <m/>
    <m/>
    <m/>
    <m/>
    <m/>
    <m/>
    <m/>
    <d v="2021-02-12T00:00:00"/>
    <s v="Positif"/>
    <m/>
    <m/>
    <m/>
    <m/>
    <m/>
    <m/>
    <m/>
    <m/>
    <m/>
    <m/>
    <m/>
    <m/>
    <m/>
    <m/>
    <m/>
    <m/>
    <m/>
    <m/>
    <m/>
    <m/>
    <m/>
    <m/>
    <m/>
    <m/>
    <m/>
    <m/>
    <m/>
    <m/>
    <m/>
    <m/>
    <m/>
    <m/>
    <m/>
    <m/>
    <m/>
    <m/>
    <m/>
    <m/>
    <m/>
    <m/>
    <m/>
    <m/>
    <m/>
    <m/>
    <m/>
    <m/>
    <m/>
    <x v="1"/>
    <s v="Oui"/>
    <s v="Oui"/>
    <s v="Oui"/>
    <m/>
    <s v="Oui"/>
    <s v="Oui"/>
    <s v="Oui"/>
    <s v="Oui"/>
    <m/>
  </r>
  <r>
    <x v="0"/>
    <s v="Belair"/>
    <s v="Roger"/>
    <d v="1952-10-20T00:00:00"/>
    <s v="BELR 5210 2016"/>
    <x v="0"/>
    <s v="b2"/>
    <n v="1109"/>
    <s v="H"/>
    <d v="2021-02-17T00:00:00"/>
    <s v="Négatif"/>
    <x v="0"/>
    <m/>
    <m/>
    <m/>
    <m/>
    <m/>
    <m/>
    <m/>
    <m/>
    <m/>
    <m/>
    <m/>
    <m/>
    <m/>
    <m/>
    <m/>
    <m/>
    <m/>
    <m/>
    <m/>
    <d v="2021-02-12T00:00:00"/>
    <s v="Négatif"/>
    <d v="2021-02-17T00:00:00"/>
    <s v="Négatif"/>
    <m/>
    <m/>
    <m/>
    <m/>
    <m/>
    <m/>
    <m/>
    <m/>
    <m/>
    <m/>
    <m/>
    <m/>
    <m/>
    <m/>
    <m/>
    <m/>
    <m/>
    <m/>
    <m/>
    <m/>
    <m/>
    <m/>
    <m/>
    <m/>
    <m/>
    <m/>
    <m/>
    <m/>
    <m/>
    <m/>
    <m/>
    <m/>
    <m/>
    <m/>
    <m/>
    <m/>
    <m/>
    <m/>
    <m/>
    <m/>
    <m/>
    <m/>
    <m/>
    <m/>
    <m/>
    <x v="0"/>
    <m/>
    <m/>
    <m/>
    <m/>
    <m/>
    <m/>
    <m/>
    <m/>
    <m/>
  </r>
  <r>
    <x v="0"/>
    <s v="Léger "/>
    <s v="Gérald"/>
    <d v="1933-04-29T00:00:00"/>
    <s v="LEGG 3304 2912"/>
    <x v="0"/>
    <s v="b2"/>
    <n v="1111"/>
    <s v="H"/>
    <d v="2021-02-17T00:00:00"/>
    <s v="Positif"/>
    <x v="1"/>
    <m/>
    <m/>
    <m/>
    <m/>
    <m/>
    <m/>
    <m/>
    <m/>
    <m/>
    <m/>
    <m/>
    <m/>
    <m/>
    <m/>
    <m/>
    <m/>
    <m/>
    <m/>
    <m/>
    <d v="2021-02-12T00:00:00"/>
    <s v="Négatif"/>
    <d v="2021-02-17T00:00:00"/>
    <s v="Positif"/>
    <m/>
    <m/>
    <m/>
    <m/>
    <m/>
    <m/>
    <m/>
    <m/>
    <m/>
    <m/>
    <m/>
    <m/>
    <m/>
    <m/>
    <m/>
    <m/>
    <m/>
    <m/>
    <m/>
    <m/>
    <m/>
    <m/>
    <m/>
    <m/>
    <m/>
    <m/>
    <m/>
    <m/>
    <m/>
    <m/>
    <m/>
    <m/>
    <m/>
    <m/>
    <m/>
    <m/>
    <m/>
    <m/>
    <m/>
    <m/>
    <m/>
    <m/>
    <m/>
    <m/>
    <m/>
    <x v="1"/>
    <s v="Oui"/>
    <s v="Oui"/>
    <s v="Oui"/>
    <m/>
    <s v="Oui"/>
    <s v="Oui"/>
    <s v="Oui"/>
    <m/>
    <m/>
  </r>
  <r>
    <x v="0"/>
    <s v="Lamoureux"/>
    <s v="Richard"/>
    <d v="1936-02-13T00:00:00"/>
    <s v="LAMR 3602 1318"/>
    <x v="0"/>
    <s v="b2"/>
    <n v="1113"/>
    <s v="H"/>
    <d v="2021-02-17T00:00:00"/>
    <s v="Négatif"/>
    <x v="0"/>
    <m/>
    <m/>
    <m/>
    <m/>
    <m/>
    <m/>
    <m/>
    <m/>
    <m/>
    <m/>
    <m/>
    <m/>
    <m/>
    <m/>
    <m/>
    <m/>
    <m/>
    <m/>
    <m/>
    <d v="2021-02-12T00:00:00"/>
    <s v="Négatif"/>
    <d v="2021-02-17T00:00:00"/>
    <s v="Négatif"/>
    <m/>
    <m/>
    <m/>
    <m/>
    <m/>
    <m/>
    <m/>
    <m/>
    <m/>
    <m/>
    <m/>
    <m/>
    <m/>
    <m/>
    <m/>
    <m/>
    <m/>
    <m/>
    <m/>
    <m/>
    <m/>
    <m/>
    <m/>
    <m/>
    <m/>
    <m/>
    <m/>
    <m/>
    <m/>
    <m/>
    <m/>
    <m/>
    <m/>
    <m/>
    <m/>
    <m/>
    <m/>
    <m/>
    <m/>
    <m/>
    <m/>
    <m/>
    <m/>
    <m/>
    <m/>
    <x v="0"/>
    <m/>
    <m/>
    <m/>
    <m/>
    <m/>
    <m/>
    <m/>
    <m/>
    <m/>
  </r>
  <r>
    <x v="0"/>
    <s v="Vigeant"/>
    <s v="Thérèse"/>
    <s v="11928/08/16"/>
    <s v="VIGT 2858 1617"/>
    <x v="0"/>
    <s v="b2"/>
    <n v="1114"/>
    <s v="F"/>
    <d v="2021-02-17T00:00:00"/>
    <s v="Négatif"/>
    <x v="0"/>
    <m/>
    <m/>
    <m/>
    <m/>
    <m/>
    <m/>
    <m/>
    <m/>
    <m/>
    <m/>
    <m/>
    <m/>
    <m/>
    <m/>
    <m/>
    <m/>
    <m/>
    <m/>
    <m/>
    <d v="2021-02-12T00:00:00"/>
    <s v="Négatif"/>
    <d v="2021-02-17T00:00:00"/>
    <s v="Négatif"/>
    <m/>
    <m/>
    <m/>
    <m/>
    <m/>
    <m/>
    <m/>
    <m/>
    <m/>
    <m/>
    <m/>
    <m/>
    <m/>
    <m/>
    <m/>
    <m/>
    <m/>
    <m/>
    <m/>
    <m/>
    <m/>
    <m/>
    <m/>
    <m/>
    <m/>
    <m/>
    <m/>
    <m/>
    <m/>
    <m/>
    <m/>
    <m/>
    <m/>
    <m/>
    <m/>
    <m/>
    <m/>
    <m/>
    <m/>
    <m/>
    <m/>
    <m/>
    <m/>
    <m/>
    <m/>
    <x v="0"/>
    <m/>
    <m/>
    <m/>
    <m/>
    <m/>
    <m/>
    <m/>
    <m/>
    <m/>
  </r>
  <r>
    <x v="0"/>
    <s v="Marchand"/>
    <s v="Cécile"/>
    <d v="1923-08-29T00:00:00"/>
    <s v="MARC 2358 2912"/>
    <x v="0"/>
    <s v="b2"/>
    <n v="1115"/>
    <s v="F"/>
    <d v="2021-02-17T00:00:00"/>
    <s v="Négatif"/>
    <x v="0"/>
    <m/>
    <m/>
    <m/>
    <m/>
    <m/>
    <m/>
    <m/>
    <m/>
    <m/>
    <m/>
    <m/>
    <m/>
    <m/>
    <m/>
    <m/>
    <m/>
    <m/>
    <m/>
    <m/>
    <d v="2021-02-12T00:00:00"/>
    <s v="Négatif"/>
    <d v="2021-02-17T00:00:00"/>
    <s v="Négatif"/>
    <m/>
    <m/>
    <m/>
    <m/>
    <m/>
    <m/>
    <m/>
    <m/>
    <m/>
    <m/>
    <m/>
    <m/>
    <m/>
    <m/>
    <m/>
    <m/>
    <m/>
    <m/>
    <m/>
    <m/>
    <m/>
    <m/>
    <m/>
    <m/>
    <m/>
    <m/>
    <m/>
    <m/>
    <m/>
    <m/>
    <m/>
    <m/>
    <m/>
    <m/>
    <m/>
    <m/>
    <m/>
    <m/>
    <m/>
    <m/>
    <m/>
    <m/>
    <m/>
    <m/>
    <m/>
    <x v="0"/>
    <m/>
    <m/>
    <m/>
    <m/>
    <m/>
    <m/>
    <m/>
    <m/>
    <m/>
  </r>
  <r>
    <x v="0"/>
    <s v="Guay"/>
    <s v="Lucille"/>
    <d v="1930-02-02T00:00:00"/>
    <s v="GUAL 3052 0215"/>
    <x v="0"/>
    <s v="b2"/>
    <n v="1116"/>
    <s v="F"/>
    <d v="2021-02-17T00:00:00"/>
    <s v="Négatif"/>
    <x v="0"/>
    <m/>
    <m/>
    <m/>
    <m/>
    <m/>
    <m/>
    <m/>
    <m/>
    <m/>
    <m/>
    <m/>
    <m/>
    <m/>
    <m/>
    <m/>
    <m/>
    <m/>
    <m/>
    <m/>
    <d v="2021-02-12T00:00:00"/>
    <s v="Négatif"/>
    <d v="2021-02-17T00:00:00"/>
    <s v="Négatif"/>
    <m/>
    <m/>
    <m/>
    <m/>
    <m/>
    <m/>
    <m/>
    <m/>
    <m/>
    <m/>
    <m/>
    <m/>
    <m/>
    <m/>
    <m/>
    <m/>
    <m/>
    <m/>
    <m/>
    <m/>
    <m/>
    <m/>
    <m/>
    <m/>
    <m/>
    <m/>
    <m/>
    <m/>
    <m/>
    <m/>
    <m/>
    <m/>
    <m/>
    <m/>
    <m/>
    <m/>
    <m/>
    <m/>
    <m/>
    <m/>
    <m/>
    <m/>
    <m/>
    <m/>
    <m/>
    <x v="0"/>
    <m/>
    <m/>
    <m/>
    <m/>
    <m/>
    <m/>
    <m/>
    <m/>
    <m/>
  </r>
  <r>
    <x v="0"/>
    <s v="Bolduc"/>
    <s v="Rollande"/>
    <d v="1938-08-16T00:00:00"/>
    <s v="BOLR 3858 1616"/>
    <x v="0"/>
    <s v="b2"/>
    <n v="1118"/>
    <s v="F"/>
    <s v="Refus"/>
    <s v="Négatif"/>
    <x v="0"/>
    <m/>
    <m/>
    <m/>
    <m/>
    <m/>
    <m/>
    <m/>
    <m/>
    <m/>
    <m/>
    <m/>
    <m/>
    <m/>
    <m/>
    <m/>
    <m/>
    <m/>
    <m/>
    <m/>
    <d v="2021-02-12T00:00:00"/>
    <s v="Négatif"/>
    <s v="Refus"/>
    <m/>
    <m/>
    <m/>
    <m/>
    <m/>
    <m/>
    <m/>
    <m/>
    <m/>
    <m/>
    <m/>
    <m/>
    <m/>
    <m/>
    <m/>
    <m/>
    <m/>
    <m/>
    <m/>
    <m/>
    <m/>
    <m/>
    <m/>
    <m/>
    <m/>
    <m/>
    <m/>
    <m/>
    <m/>
    <m/>
    <m/>
    <m/>
    <m/>
    <m/>
    <m/>
    <m/>
    <m/>
    <m/>
    <m/>
    <m/>
    <m/>
    <m/>
    <m/>
    <m/>
    <m/>
    <m/>
    <x v="0"/>
    <m/>
    <m/>
    <m/>
    <m/>
    <m/>
    <m/>
    <m/>
    <m/>
    <m/>
  </r>
  <r>
    <x v="0"/>
    <s v="Thibodeau"/>
    <s v="Huguette"/>
    <d v="1934-09-06T00:00:00"/>
    <s v="THIH 3459 0613"/>
    <x v="0"/>
    <s v="b2"/>
    <n v="1119"/>
    <s v="F"/>
    <d v="2021-02-17T00:00:00"/>
    <s v="Positif"/>
    <x v="1"/>
    <m/>
    <m/>
    <m/>
    <m/>
    <m/>
    <m/>
    <m/>
    <m/>
    <m/>
    <m/>
    <m/>
    <m/>
    <m/>
    <m/>
    <m/>
    <m/>
    <m/>
    <m/>
    <m/>
    <d v="2021-02-12T00:00:00"/>
    <s v="Négatif"/>
    <d v="2021-02-17T00:00:00"/>
    <s v="Positif"/>
    <m/>
    <m/>
    <m/>
    <m/>
    <m/>
    <m/>
    <m/>
    <m/>
    <m/>
    <m/>
    <m/>
    <m/>
    <m/>
    <m/>
    <m/>
    <m/>
    <m/>
    <m/>
    <m/>
    <m/>
    <m/>
    <m/>
    <m/>
    <m/>
    <m/>
    <m/>
    <m/>
    <m/>
    <m/>
    <m/>
    <m/>
    <m/>
    <m/>
    <m/>
    <m/>
    <m/>
    <m/>
    <m/>
    <m/>
    <m/>
    <m/>
    <m/>
    <m/>
    <m/>
    <m/>
    <x v="1"/>
    <s v="Oui"/>
    <s v="Oui"/>
    <s v="Oui"/>
    <m/>
    <s v="Oui"/>
    <s v="Oui"/>
    <s v="Oui"/>
    <m/>
    <m/>
  </r>
  <r>
    <x v="0"/>
    <s v="Carle"/>
    <s v="Henriette"/>
    <d v="1937-07-15T00:00:00"/>
    <s v="CARH 3757 1514 "/>
    <x v="0"/>
    <s v="b2"/>
    <n v="1120"/>
    <s v="F"/>
    <d v="2021-02-17T00:00:00"/>
    <s v="Négatif"/>
    <x v="0"/>
    <m/>
    <m/>
    <m/>
    <m/>
    <m/>
    <m/>
    <m/>
    <m/>
    <m/>
    <m/>
    <m/>
    <m/>
    <m/>
    <m/>
    <m/>
    <m/>
    <m/>
    <m/>
    <m/>
    <d v="2021-02-12T00:00:00"/>
    <s v="Négatif"/>
    <d v="2021-02-17T00:00:00"/>
    <s v="Négatif"/>
    <m/>
    <m/>
    <m/>
    <m/>
    <m/>
    <m/>
    <m/>
    <m/>
    <m/>
    <m/>
    <m/>
    <m/>
    <m/>
    <m/>
    <m/>
    <m/>
    <m/>
    <m/>
    <m/>
    <m/>
    <m/>
    <m/>
    <m/>
    <m/>
    <m/>
    <m/>
    <m/>
    <m/>
    <m/>
    <m/>
    <m/>
    <m/>
    <m/>
    <m/>
    <m/>
    <m/>
    <m/>
    <m/>
    <m/>
    <m/>
    <m/>
    <m/>
    <m/>
    <m/>
    <m/>
    <x v="0"/>
    <m/>
    <m/>
    <m/>
    <m/>
    <m/>
    <m/>
    <m/>
    <m/>
    <m/>
  </r>
  <r>
    <x v="0"/>
    <s v="Bourgon"/>
    <s v="Suzanne"/>
    <d v="1947-07-19T00:00:00"/>
    <s v="BOUS 4757 1914"/>
    <x v="0"/>
    <s v="b2"/>
    <n v="1121"/>
    <s v="F"/>
    <d v="2021-02-17T00:00:00"/>
    <s v="Positif"/>
    <x v="1"/>
    <m/>
    <m/>
    <m/>
    <m/>
    <m/>
    <m/>
    <m/>
    <m/>
    <m/>
    <m/>
    <m/>
    <m/>
    <m/>
    <m/>
    <m/>
    <m/>
    <m/>
    <m/>
    <m/>
    <d v="2021-02-12T00:00:00"/>
    <s v="Négatif"/>
    <d v="2021-02-17T00:00:00"/>
    <s v="Positif"/>
    <m/>
    <m/>
    <m/>
    <m/>
    <m/>
    <m/>
    <m/>
    <m/>
    <m/>
    <m/>
    <m/>
    <m/>
    <m/>
    <m/>
    <m/>
    <m/>
    <m/>
    <m/>
    <m/>
    <m/>
    <m/>
    <m/>
    <m/>
    <m/>
    <m/>
    <m/>
    <m/>
    <m/>
    <m/>
    <m/>
    <m/>
    <m/>
    <m/>
    <m/>
    <m/>
    <m/>
    <m/>
    <m/>
    <m/>
    <m/>
    <m/>
    <m/>
    <m/>
    <m/>
    <m/>
    <x v="1"/>
    <s v="Oui"/>
    <s v="Oui"/>
    <s v="Oui"/>
    <m/>
    <s v="Oui"/>
    <s v="Oui"/>
    <s v="Oui"/>
    <m/>
    <m/>
  </r>
  <r>
    <x v="0"/>
    <s v="Bonvouloir"/>
    <s v="Rita"/>
    <d v="1921-07-19T00:00:00"/>
    <s v="BONR 2157 1918"/>
    <x v="0"/>
    <s v="b2"/>
    <n v="1122"/>
    <s v="F"/>
    <s v="Hospit"/>
    <s v="Aucun Dépistage"/>
    <x v="2"/>
    <m/>
    <m/>
    <m/>
    <m/>
    <m/>
    <m/>
    <m/>
    <m/>
    <m/>
    <m/>
    <m/>
    <m/>
    <m/>
    <m/>
    <m/>
    <m/>
    <m/>
    <m/>
    <m/>
    <s v="Absente"/>
    <m/>
    <s v="Hospit"/>
    <m/>
    <m/>
    <m/>
    <m/>
    <m/>
    <m/>
    <m/>
    <m/>
    <m/>
    <m/>
    <m/>
    <m/>
    <m/>
    <m/>
    <m/>
    <m/>
    <m/>
    <m/>
    <m/>
    <m/>
    <m/>
    <m/>
    <m/>
    <m/>
    <m/>
    <m/>
    <m/>
    <m/>
    <m/>
    <m/>
    <m/>
    <m/>
    <m/>
    <m/>
    <m/>
    <m/>
    <m/>
    <m/>
    <m/>
    <m/>
    <m/>
    <m/>
    <s v="Hospitalisé"/>
    <m/>
    <m/>
    <m/>
    <x v="0"/>
    <s v="Oui"/>
    <s v="Oui"/>
    <s v="Oui"/>
    <m/>
    <s v="Oui"/>
    <s v="Oui"/>
    <s v="Oui"/>
    <m/>
    <m/>
  </r>
  <r>
    <x v="0"/>
    <s v="Léger "/>
    <s v="Émerentienne"/>
    <d v="1923-02-23T00:00:00"/>
    <s v="LEGE 2352 2319"/>
    <x v="0"/>
    <s v="b2"/>
    <n v="1124"/>
    <s v="F"/>
    <d v="2021-02-12T00:00:00"/>
    <s v="Positif"/>
    <x v="1"/>
    <m/>
    <m/>
    <m/>
    <m/>
    <m/>
    <m/>
    <m/>
    <m/>
    <m/>
    <m/>
    <m/>
    <m/>
    <m/>
    <m/>
    <m/>
    <m/>
    <m/>
    <m/>
    <m/>
    <d v="2021-02-12T00:00:00"/>
    <s v="Négatif"/>
    <m/>
    <s v="Positif"/>
    <m/>
    <m/>
    <m/>
    <m/>
    <m/>
    <m/>
    <m/>
    <m/>
    <m/>
    <m/>
    <m/>
    <m/>
    <m/>
    <m/>
    <m/>
    <m/>
    <m/>
    <m/>
    <m/>
    <m/>
    <m/>
    <m/>
    <m/>
    <m/>
    <m/>
    <m/>
    <m/>
    <m/>
    <m/>
    <m/>
    <m/>
    <m/>
    <m/>
    <m/>
    <m/>
    <m/>
    <m/>
    <m/>
    <m/>
    <m/>
    <m/>
    <m/>
    <m/>
    <m/>
    <m/>
    <x v="1"/>
    <s v="Oui"/>
    <s v="Oui"/>
    <s v="Oui"/>
    <m/>
    <s v="Oui"/>
    <s v="Oui"/>
    <s v="Oui"/>
    <m/>
    <m/>
  </r>
  <r>
    <x v="0"/>
    <s v="Marchand"/>
    <s v="Hermine"/>
    <d v="1922-07-11T00:00:00"/>
    <s v="MARH 2257 1119"/>
    <x v="0"/>
    <s v="b2"/>
    <n v="1125"/>
    <s v="F"/>
    <s v="DCD"/>
    <s v="Aucun Dépistage"/>
    <x v="2"/>
    <m/>
    <m/>
    <m/>
    <m/>
    <m/>
    <m/>
    <m/>
    <m/>
    <m/>
    <m/>
    <m/>
    <m/>
    <m/>
    <m/>
    <m/>
    <m/>
    <m/>
    <m/>
    <m/>
    <s v="Absente"/>
    <m/>
    <s v="DCD"/>
    <m/>
    <m/>
    <m/>
    <m/>
    <m/>
    <m/>
    <m/>
    <m/>
    <m/>
    <m/>
    <m/>
    <m/>
    <m/>
    <m/>
    <m/>
    <m/>
    <m/>
    <m/>
    <m/>
    <m/>
    <m/>
    <m/>
    <m/>
    <m/>
    <m/>
    <m/>
    <m/>
    <m/>
    <m/>
    <m/>
    <m/>
    <m/>
    <m/>
    <m/>
    <m/>
    <m/>
    <m/>
    <m/>
    <m/>
    <m/>
    <m/>
    <m/>
    <s v="Décès"/>
    <m/>
    <m/>
    <m/>
    <x v="0"/>
    <m/>
    <m/>
    <m/>
    <m/>
    <m/>
    <m/>
    <m/>
    <m/>
    <m/>
  </r>
  <r>
    <x v="0"/>
    <s v="Lefebvre"/>
    <s v="Monique"/>
    <d v="1935-03-09T00:00:00"/>
    <s v="LEFM 3553 0913"/>
    <x v="0"/>
    <s v="b2"/>
    <n v="1126"/>
    <s v="F"/>
    <d v="2021-02-17T00:00:00"/>
    <s v="Négatif"/>
    <x v="0"/>
    <m/>
    <m/>
    <m/>
    <m/>
    <m/>
    <m/>
    <m/>
    <m/>
    <m/>
    <m/>
    <m/>
    <m/>
    <m/>
    <m/>
    <m/>
    <m/>
    <m/>
    <m/>
    <m/>
    <d v="2021-02-12T00:00:00"/>
    <s v="Négatif"/>
    <d v="2021-02-17T00:00:00"/>
    <s v="Négatif"/>
    <m/>
    <m/>
    <m/>
    <m/>
    <m/>
    <m/>
    <m/>
    <m/>
    <m/>
    <m/>
    <m/>
    <m/>
    <m/>
    <m/>
    <m/>
    <m/>
    <m/>
    <m/>
    <m/>
    <m/>
    <m/>
    <m/>
    <m/>
    <m/>
    <m/>
    <m/>
    <m/>
    <m/>
    <m/>
    <m/>
    <m/>
    <m/>
    <m/>
    <m/>
    <m/>
    <m/>
    <m/>
    <m/>
    <m/>
    <m/>
    <m/>
    <m/>
    <m/>
    <m/>
    <m/>
    <x v="0"/>
    <m/>
    <m/>
    <m/>
    <m/>
    <m/>
    <m/>
    <m/>
    <m/>
    <m/>
  </r>
  <r>
    <x v="0"/>
    <s v="Drouin"/>
    <s v="Raymond"/>
    <d v="1935-05-02T00:00:00"/>
    <s v="DROR 3505 0212"/>
    <x v="0"/>
    <s v="b2"/>
    <n v="1127"/>
    <s v="H"/>
    <d v="2021-02-12T00:00:00"/>
    <s v="Positif"/>
    <x v="1"/>
    <m/>
    <m/>
    <m/>
    <m/>
    <m/>
    <m/>
    <m/>
    <m/>
    <m/>
    <m/>
    <m/>
    <m/>
    <m/>
    <m/>
    <m/>
    <m/>
    <m/>
    <m/>
    <m/>
    <d v="2021-02-12T00:00:00"/>
    <s v="Positif"/>
    <m/>
    <m/>
    <m/>
    <m/>
    <m/>
    <m/>
    <m/>
    <m/>
    <m/>
    <m/>
    <m/>
    <m/>
    <m/>
    <m/>
    <m/>
    <m/>
    <m/>
    <m/>
    <m/>
    <m/>
    <m/>
    <m/>
    <m/>
    <m/>
    <m/>
    <m/>
    <m/>
    <m/>
    <m/>
    <m/>
    <m/>
    <m/>
    <m/>
    <m/>
    <m/>
    <m/>
    <m/>
    <m/>
    <m/>
    <m/>
    <m/>
    <m/>
    <m/>
    <m/>
    <m/>
    <m/>
    <m/>
    <x v="1"/>
    <s v="Oui"/>
    <s v="Oui"/>
    <s v="Oui"/>
    <m/>
    <s v="Oui"/>
    <s v="Oui"/>
    <s v="Oui"/>
    <s v="Oui"/>
    <m/>
  </r>
  <r>
    <x v="0"/>
    <s v="Demers"/>
    <s v="Pierrette"/>
    <d v="1940-03-25T00:00:00"/>
    <s v="DEMP 4053 2515"/>
    <x v="0"/>
    <s v="b2"/>
    <n v="1128"/>
    <s v="F"/>
    <s v="Hospit"/>
    <s v="Négatif"/>
    <x v="0"/>
    <m/>
    <m/>
    <m/>
    <m/>
    <m/>
    <m/>
    <m/>
    <m/>
    <m/>
    <m/>
    <m/>
    <m/>
    <m/>
    <m/>
    <m/>
    <m/>
    <m/>
    <m/>
    <m/>
    <d v="2021-02-12T00:00:00"/>
    <s v="Négatif"/>
    <s v="Hospit"/>
    <m/>
    <m/>
    <m/>
    <m/>
    <m/>
    <m/>
    <m/>
    <m/>
    <m/>
    <m/>
    <m/>
    <m/>
    <m/>
    <m/>
    <m/>
    <m/>
    <m/>
    <m/>
    <m/>
    <m/>
    <m/>
    <m/>
    <m/>
    <m/>
    <m/>
    <m/>
    <m/>
    <m/>
    <m/>
    <m/>
    <m/>
    <m/>
    <m/>
    <m/>
    <m/>
    <m/>
    <m/>
    <m/>
    <m/>
    <m/>
    <m/>
    <m/>
    <s v="Hospitalisé"/>
    <m/>
    <m/>
    <m/>
    <x v="0"/>
    <m/>
    <m/>
    <m/>
    <m/>
    <m/>
    <m/>
    <m/>
    <m/>
    <m/>
  </r>
  <r>
    <x v="0"/>
    <s v="Benoit"/>
    <s v="Françoise"/>
    <d v="1934-01-09T00:00:00"/>
    <s v="BENF 34510918"/>
    <x v="0"/>
    <s v="b2"/>
    <n v="1129"/>
    <s v="F"/>
    <d v="2021-02-17T00:00:00"/>
    <s v="Négatif"/>
    <x v="0"/>
    <m/>
    <m/>
    <m/>
    <m/>
    <m/>
    <m/>
    <m/>
    <m/>
    <m/>
    <m/>
    <m/>
    <m/>
    <m/>
    <m/>
    <m/>
    <m/>
    <m/>
    <m/>
    <m/>
    <d v="2021-02-12T00:00:00"/>
    <s v="Négatif"/>
    <d v="2021-02-17T00:00:00"/>
    <s v="Négatif"/>
    <m/>
    <m/>
    <m/>
    <m/>
    <m/>
    <m/>
    <m/>
    <m/>
    <m/>
    <m/>
    <m/>
    <m/>
    <m/>
    <m/>
    <m/>
    <m/>
    <m/>
    <m/>
    <m/>
    <m/>
    <m/>
    <m/>
    <m/>
    <m/>
    <m/>
    <m/>
    <m/>
    <m/>
    <m/>
    <m/>
    <m/>
    <m/>
    <m/>
    <m/>
    <m/>
    <m/>
    <m/>
    <m/>
    <m/>
    <m/>
    <m/>
    <m/>
    <m/>
    <m/>
    <m/>
    <x v="0"/>
    <m/>
    <m/>
    <m/>
    <m/>
    <m/>
    <m/>
    <m/>
    <m/>
    <m/>
  </r>
  <r>
    <x v="0"/>
    <s v="Ferland"/>
    <s v="Claude"/>
    <d v="1936-08-20T00:00:00"/>
    <s v="FERC 3608 2015"/>
    <x v="0"/>
    <s v="b2"/>
    <n v="1130"/>
    <s v="H"/>
    <d v="2021-02-12T00:00:00"/>
    <s v="Positif"/>
    <x v="1"/>
    <m/>
    <m/>
    <m/>
    <m/>
    <m/>
    <m/>
    <m/>
    <m/>
    <m/>
    <m/>
    <m/>
    <m/>
    <m/>
    <m/>
    <m/>
    <m/>
    <m/>
    <m/>
    <m/>
    <d v="2021-02-12T00:00:00"/>
    <s v="Positif"/>
    <m/>
    <m/>
    <m/>
    <m/>
    <m/>
    <m/>
    <m/>
    <m/>
    <m/>
    <m/>
    <m/>
    <m/>
    <m/>
    <m/>
    <m/>
    <m/>
    <m/>
    <m/>
    <m/>
    <m/>
    <m/>
    <m/>
    <m/>
    <m/>
    <m/>
    <m/>
    <m/>
    <m/>
    <m/>
    <m/>
    <m/>
    <m/>
    <m/>
    <m/>
    <m/>
    <m/>
    <m/>
    <m/>
    <m/>
    <m/>
    <m/>
    <m/>
    <m/>
    <m/>
    <m/>
    <m/>
    <m/>
    <x v="1"/>
    <s v="Oui"/>
    <s v="Oui"/>
    <s v="Oui"/>
    <m/>
    <s v="Oui"/>
    <s v="Oui"/>
    <s v="Oui"/>
    <s v="Oui"/>
    <m/>
  </r>
  <r>
    <x v="0"/>
    <s v="Forcier"/>
    <s v="Florès"/>
    <d v="1929-06-29T00:00:00"/>
    <s v="FORF 2956 2912"/>
    <x v="0"/>
    <s v="b2"/>
    <n v="1131"/>
    <s v="F"/>
    <d v="2021-02-17T00:00:00"/>
    <s v="Négatif"/>
    <x v="0"/>
    <m/>
    <m/>
    <m/>
    <m/>
    <m/>
    <m/>
    <m/>
    <m/>
    <m/>
    <m/>
    <m/>
    <m/>
    <m/>
    <m/>
    <m/>
    <m/>
    <m/>
    <m/>
    <m/>
    <d v="2021-02-12T00:00:00"/>
    <s v="Négatif"/>
    <d v="2021-02-17T00:00:00"/>
    <s v="Négatif"/>
    <m/>
    <m/>
    <m/>
    <m/>
    <m/>
    <m/>
    <m/>
    <m/>
    <m/>
    <m/>
    <m/>
    <m/>
    <m/>
    <m/>
    <m/>
    <m/>
    <m/>
    <m/>
    <m/>
    <m/>
    <m/>
    <m/>
    <m/>
    <m/>
    <m/>
    <m/>
    <m/>
    <m/>
    <m/>
    <m/>
    <m/>
    <m/>
    <m/>
    <m/>
    <m/>
    <m/>
    <m/>
    <m/>
    <m/>
    <m/>
    <m/>
    <m/>
    <m/>
    <m/>
    <m/>
    <x v="0"/>
    <m/>
    <m/>
    <m/>
    <m/>
    <m/>
    <m/>
    <m/>
    <m/>
    <m/>
  </r>
  <r>
    <x v="0"/>
    <s v="Gauthier"/>
    <s v="Jeannette"/>
    <d v="1936-05-20T00:00:00"/>
    <s v="GAUJ 3655 2010"/>
    <x v="0"/>
    <s v="b2"/>
    <n v="1133"/>
    <s v="F"/>
    <d v="2021-02-17T00:00:00"/>
    <s v="Positif"/>
    <x v="1"/>
    <m/>
    <m/>
    <m/>
    <m/>
    <m/>
    <m/>
    <m/>
    <m/>
    <m/>
    <m/>
    <m/>
    <m/>
    <m/>
    <m/>
    <m/>
    <m/>
    <m/>
    <m/>
    <m/>
    <d v="2021-02-12T00:00:00"/>
    <s v="Négatif"/>
    <d v="2021-02-17T00:00:00"/>
    <s v="Positif"/>
    <m/>
    <m/>
    <m/>
    <m/>
    <m/>
    <m/>
    <m/>
    <m/>
    <m/>
    <m/>
    <m/>
    <m/>
    <m/>
    <m/>
    <m/>
    <m/>
    <m/>
    <m/>
    <m/>
    <m/>
    <m/>
    <m/>
    <m/>
    <m/>
    <m/>
    <m/>
    <m/>
    <m/>
    <m/>
    <m/>
    <m/>
    <m/>
    <m/>
    <m/>
    <m/>
    <m/>
    <m/>
    <m/>
    <m/>
    <m/>
    <m/>
    <m/>
    <m/>
    <m/>
    <m/>
    <x v="1"/>
    <s v="Oui"/>
    <s v="Oui"/>
    <s v="Oui"/>
    <m/>
    <s v="Oui"/>
    <s v="Oui"/>
    <s v="Oui"/>
    <m/>
    <m/>
  </r>
  <r>
    <x v="0"/>
    <s v="Leclerc"/>
    <s v="Huguette"/>
    <d v="1932-10-02T00:00:00"/>
    <s v="LECH 3260 0216"/>
    <x v="0"/>
    <s v="b2"/>
    <n v="1135"/>
    <s v="F"/>
    <d v="2021-02-17T00:00:00"/>
    <s v="Négatif"/>
    <x v="0"/>
    <m/>
    <m/>
    <m/>
    <m/>
    <m/>
    <m/>
    <m/>
    <m/>
    <m/>
    <m/>
    <m/>
    <m/>
    <m/>
    <m/>
    <m/>
    <m/>
    <m/>
    <m/>
    <m/>
    <d v="2021-02-12T00:00:00"/>
    <s v="Négatif"/>
    <d v="2021-02-17T00:00:00"/>
    <s v="Négatif"/>
    <m/>
    <m/>
    <m/>
    <m/>
    <m/>
    <m/>
    <m/>
    <m/>
    <m/>
    <m/>
    <m/>
    <m/>
    <m/>
    <m/>
    <m/>
    <m/>
    <m/>
    <m/>
    <m/>
    <m/>
    <m/>
    <m/>
    <m/>
    <m/>
    <m/>
    <m/>
    <m/>
    <m/>
    <m/>
    <m/>
    <m/>
    <m/>
    <m/>
    <m/>
    <m/>
    <m/>
    <m/>
    <m/>
    <m/>
    <m/>
    <m/>
    <m/>
    <m/>
    <m/>
    <m/>
    <x v="0"/>
    <m/>
    <m/>
    <m/>
    <m/>
    <m/>
    <m/>
    <m/>
    <m/>
    <m/>
  </r>
  <r>
    <x v="0"/>
    <s v="Giroux"/>
    <s v="Jacques"/>
    <d v="1940-04-18T00:00:00"/>
    <s v="GIRJ 4004 1815"/>
    <x v="0"/>
    <s v="b2"/>
    <n v="1139"/>
    <s v="H"/>
    <s v="Absent"/>
    <s v="Aucun Dépistage"/>
    <x v="2"/>
    <m/>
    <m/>
    <m/>
    <m/>
    <m/>
    <m/>
    <m/>
    <m/>
    <m/>
    <m/>
    <m/>
    <m/>
    <m/>
    <m/>
    <m/>
    <m/>
    <m/>
    <m/>
    <m/>
    <s v="Absent"/>
    <m/>
    <s v="Absent"/>
    <m/>
    <m/>
    <m/>
    <m/>
    <m/>
    <m/>
    <m/>
    <m/>
    <m/>
    <m/>
    <m/>
    <m/>
    <m/>
    <m/>
    <m/>
    <m/>
    <m/>
    <m/>
    <m/>
    <m/>
    <m/>
    <m/>
    <m/>
    <m/>
    <m/>
    <m/>
    <m/>
    <m/>
    <m/>
    <m/>
    <m/>
    <m/>
    <m/>
    <m/>
    <m/>
    <m/>
    <m/>
    <m/>
    <m/>
    <m/>
    <m/>
    <m/>
    <m/>
    <m/>
    <m/>
    <m/>
    <x v="0"/>
    <m/>
    <m/>
    <m/>
    <m/>
    <m/>
    <m/>
    <m/>
    <m/>
    <m/>
  </r>
  <r>
    <x v="0"/>
    <s v="Lemieux -Caron"/>
    <s v="Estelle"/>
    <d v="1929-01-17T00:00:00"/>
    <s v="LEME 2951 1711"/>
    <x v="0"/>
    <s v="b2"/>
    <n v="1140"/>
    <s v="F"/>
    <d v="2021-02-17T00:00:00"/>
    <s v="Négatif"/>
    <x v="0"/>
    <m/>
    <m/>
    <m/>
    <m/>
    <m/>
    <m/>
    <m/>
    <m/>
    <m/>
    <m/>
    <m/>
    <m/>
    <m/>
    <m/>
    <m/>
    <m/>
    <m/>
    <m/>
    <m/>
    <d v="2021-02-12T00:00:00"/>
    <s v="Négatif"/>
    <d v="2021-02-17T00:00:00"/>
    <s v="Négatif"/>
    <m/>
    <m/>
    <m/>
    <m/>
    <m/>
    <m/>
    <m/>
    <m/>
    <m/>
    <m/>
    <m/>
    <m/>
    <m/>
    <m/>
    <m/>
    <m/>
    <m/>
    <m/>
    <m/>
    <m/>
    <m/>
    <m/>
    <m/>
    <m/>
    <m/>
    <m/>
    <m/>
    <m/>
    <m/>
    <m/>
    <m/>
    <m/>
    <m/>
    <m/>
    <m/>
    <m/>
    <m/>
    <m/>
    <m/>
    <m/>
    <m/>
    <m/>
    <m/>
    <m/>
    <m/>
    <x v="0"/>
    <m/>
    <m/>
    <m/>
    <m/>
    <m/>
    <m/>
    <m/>
    <m/>
    <m/>
  </r>
  <r>
    <x v="0"/>
    <s v="Paquette"/>
    <s v="Lauraine"/>
    <d v="1925-12-23T00:00:00"/>
    <s v="PAQL 2562 2317"/>
    <x v="0"/>
    <s v="b2"/>
    <n v="1141"/>
    <s v="F"/>
    <s v="Absente"/>
    <s v="Aucun Dépistage"/>
    <x v="2"/>
    <m/>
    <m/>
    <m/>
    <m/>
    <m/>
    <m/>
    <m/>
    <m/>
    <m/>
    <m/>
    <m/>
    <m/>
    <m/>
    <m/>
    <m/>
    <m/>
    <m/>
    <m/>
    <m/>
    <s v="Absente"/>
    <m/>
    <m/>
    <m/>
    <m/>
    <m/>
    <m/>
    <m/>
    <m/>
    <m/>
    <m/>
    <m/>
    <m/>
    <m/>
    <m/>
    <m/>
    <m/>
    <m/>
    <m/>
    <m/>
    <m/>
    <m/>
    <m/>
    <m/>
    <m/>
    <m/>
    <m/>
    <m/>
    <m/>
    <m/>
    <m/>
    <m/>
    <m/>
    <m/>
    <m/>
    <m/>
    <m/>
    <m/>
    <m/>
    <m/>
    <m/>
    <m/>
    <m/>
    <m/>
    <m/>
    <m/>
    <m/>
    <m/>
    <m/>
    <x v="0"/>
    <m/>
    <m/>
    <m/>
    <m/>
    <m/>
    <m/>
    <m/>
    <m/>
    <m/>
  </r>
  <r>
    <x v="0"/>
    <s v="St-Onge"/>
    <s v="Jeannine"/>
    <d v="1937-02-19T00:00:00"/>
    <s v="STOJ 3752 1918"/>
    <x v="0"/>
    <s v="b2"/>
    <n v="1143"/>
    <s v="F"/>
    <s v="Absente"/>
    <s v="Aucun Dépistage"/>
    <x v="2"/>
    <m/>
    <m/>
    <m/>
    <m/>
    <m/>
    <m/>
    <m/>
    <m/>
    <m/>
    <m/>
    <m/>
    <m/>
    <m/>
    <m/>
    <m/>
    <m/>
    <m/>
    <m/>
    <m/>
    <s v="Absente"/>
    <m/>
    <m/>
    <m/>
    <m/>
    <m/>
    <m/>
    <m/>
    <m/>
    <m/>
    <m/>
    <m/>
    <m/>
    <m/>
    <m/>
    <m/>
    <m/>
    <m/>
    <m/>
    <m/>
    <m/>
    <m/>
    <m/>
    <m/>
    <m/>
    <m/>
    <m/>
    <m/>
    <m/>
    <m/>
    <m/>
    <m/>
    <m/>
    <m/>
    <m/>
    <m/>
    <m/>
    <m/>
    <m/>
    <m/>
    <m/>
    <m/>
    <m/>
    <m/>
    <m/>
    <m/>
    <m/>
    <m/>
    <m/>
    <x v="0"/>
    <m/>
    <m/>
    <m/>
    <m/>
    <m/>
    <m/>
    <m/>
    <m/>
    <m/>
  </r>
  <r>
    <x v="0"/>
    <s v="Chapdelaine "/>
    <s v="Denyse"/>
    <d v="1941-06-11T00:00:00"/>
    <s v="CHAD 4156 1111"/>
    <x v="0"/>
    <s v="b2"/>
    <n v="1117"/>
    <s v="F"/>
    <d v="2021-02-21T00:00:00"/>
    <s v="Positif"/>
    <x v="1"/>
    <m/>
    <m/>
    <m/>
    <m/>
    <m/>
    <m/>
    <m/>
    <m/>
    <m/>
    <m/>
    <m/>
    <s v="Oui"/>
    <m/>
    <m/>
    <m/>
    <m/>
    <m/>
    <m/>
    <m/>
    <d v="2021-02-12T00:00:00"/>
    <s v="Négatif"/>
    <d v="2021-02-17T00:00:00"/>
    <s v="Négatif"/>
    <d v="2021-02-21T00:00:00"/>
    <s v="Positif"/>
    <m/>
    <m/>
    <m/>
    <m/>
    <m/>
    <m/>
    <m/>
    <m/>
    <m/>
    <m/>
    <m/>
    <m/>
    <m/>
    <m/>
    <m/>
    <m/>
    <m/>
    <m/>
    <m/>
    <m/>
    <m/>
    <m/>
    <m/>
    <m/>
    <m/>
    <m/>
    <m/>
    <m/>
    <m/>
    <m/>
    <m/>
    <m/>
    <s v="Oui"/>
    <s v="st-lambert"/>
    <d v="2021-02-21T00:00:00"/>
    <m/>
    <m/>
    <m/>
    <m/>
    <m/>
    <m/>
    <m/>
    <m/>
    <x v="1"/>
    <m/>
    <m/>
    <m/>
    <m/>
    <m/>
    <m/>
    <m/>
    <m/>
    <m/>
  </r>
  <r>
    <x v="0"/>
    <s v="Durand "/>
    <s v="Claude"/>
    <d v="1939-09-02T00:00:00"/>
    <s v="DURC 3909 0218"/>
    <x v="0"/>
    <s v="b2"/>
    <s v="311A"/>
    <s v="H"/>
    <d v="2021-02-18T00:00:00"/>
    <s v="Négatif"/>
    <x v="0"/>
    <m/>
    <m/>
    <m/>
    <m/>
    <m/>
    <m/>
    <m/>
    <m/>
    <m/>
    <m/>
    <m/>
    <m/>
    <m/>
    <m/>
    <m/>
    <m/>
    <m/>
    <m/>
    <m/>
    <d v="2021-02-12T00:00:00"/>
    <s v="Non conforme"/>
    <d v="2021-02-18T00:00:00"/>
    <s v="Négatif"/>
    <m/>
    <m/>
    <m/>
    <m/>
    <m/>
    <m/>
    <m/>
    <m/>
    <m/>
    <m/>
    <m/>
    <m/>
    <m/>
    <m/>
    <m/>
    <m/>
    <m/>
    <m/>
    <m/>
    <m/>
    <m/>
    <m/>
    <m/>
    <m/>
    <m/>
    <m/>
    <m/>
    <m/>
    <m/>
    <m/>
    <m/>
    <m/>
    <m/>
    <m/>
    <m/>
    <m/>
    <m/>
    <m/>
    <m/>
    <m/>
    <m/>
    <m/>
    <m/>
    <m/>
    <m/>
    <x v="0"/>
    <m/>
    <m/>
    <m/>
    <m/>
    <m/>
    <m/>
    <m/>
    <m/>
    <m/>
  </r>
  <r>
    <x v="0"/>
    <s v="Lamoureux"/>
    <s v="Richard"/>
    <m/>
    <m/>
    <x v="1"/>
    <m/>
    <m/>
    <m/>
    <d v="2021-02-22T00:00:00"/>
    <s v="Positif"/>
    <x v="1"/>
    <m/>
    <m/>
    <m/>
    <m/>
    <m/>
    <m/>
    <m/>
    <m/>
    <m/>
    <m/>
    <m/>
    <m/>
    <m/>
    <m/>
    <m/>
    <m/>
    <m/>
    <m/>
    <m/>
    <d v="2021-02-22T00:00:00"/>
    <s v="Positif"/>
    <m/>
    <m/>
    <m/>
    <m/>
    <m/>
    <m/>
    <m/>
    <m/>
    <m/>
    <m/>
    <m/>
    <m/>
    <m/>
    <m/>
    <m/>
    <m/>
    <m/>
    <m/>
    <m/>
    <m/>
    <m/>
    <m/>
    <m/>
    <m/>
    <m/>
    <m/>
    <m/>
    <m/>
    <m/>
    <m/>
    <m/>
    <m/>
    <m/>
    <m/>
    <m/>
    <m/>
    <m/>
    <m/>
    <m/>
    <m/>
    <m/>
    <m/>
    <m/>
    <m/>
    <m/>
    <m/>
    <m/>
    <x v="1"/>
    <m/>
    <m/>
    <m/>
    <m/>
    <m/>
    <m/>
    <m/>
    <m/>
    <m/>
  </r>
  <r>
    <x v="0"/>
    <s v="Ravary"/>
    <s v="Gracia"/>
    <m/>
    <m/>
    <x v="1"/>
    <m/>
    <m/>
    <m/>
    <d v="2021-02-22T00:00:00"/>
    <s v="Positif"/>
    <x v="1"/>
    <m/>
    <m/>
    <m/>
    <m/>
    <m/>
    <m/>
    <m/>
    <m/>
    <m/>
    <m/>
    <m/>
    <m/>
    <m/>
    <m/>
    <m/>
    <m/>
    <m/>
    <m/>
    <m/>
    <d v="2021-02-22T00:00:00"/>
    <s v="Positif"/>
    <m/>
    <m/>
    <m/>
    <m/>
    <m/>
    <m/>
    <m/>
    <m/>
    <m/>
    <m/>
    <m/>
    <m/>
    <m/>
    <m/>
    <m/>
    <m/>
    <m/>
    <m/>
    <m/>
    <m/>
    <m/>
    <m/>
    <m/>
    <m/>
    <m/>
    <m/>
    <m/>
    <m/>
    <m/>
    <m/>
    <m/>
    <m/>
    <m/>
    <m/>
    <m/>
    <m/>
    <m/>
    <m/>
    <m/>
    <m/>
    <m/>
    <m/>
    <m/>
    <m/>
    <m/>
    <m/>
    <m/>
    <x v="1"/>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r>
    <x v="1"/>
    <m/>
    <m/>
    <m/>
    <m/>
    <x v="1"/>
    <m/>
    <m/>
    <m/>
    <s v=""/>
    <s v=""/>
    <x v="2"/>
    <m/>
    <m/>
    <m/>
    <m/>
    <m/>
    <m/>
    <m/>
    <m/>
    <m/>
    <m/>
    <m/>
    <m/>
    <m/>
    <m/>
    <m/>
    <m/>
    <m/>
    <m/>
    <m/>
    <m/>
    <m/>
    <m/>
    <m/>
    <m/>
    <m/>
    <m/>
    <m/>
    <m/>
    <m/>
    <m/>
    <m/>
    <m/>
    <m/>
    <m/>
    <m/>
    <m/>
    <m/>
    <m/>
    <m/>
    <m/>
    <m/>
    <m/>
    <m/>
    <m/>
    <m/>
    <m/>
    <m/>
    <m/>
    <m/>
    <m/>
    <m/>
    <m/>
    <m/>
    <m/>
    <m/>
    <m/>
    <m/>
    <m/>
    <m/>
    <m/>
    <m/>
    <m/>
    <m/>
    <m/>
    <m/>
    <m/>
    <m/>
    <m/>
    <x v="0"/>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6" minRefreshableVersion="3" itemPrintTitles="1" createdVersion="5" indent="0" outline="1" outlineData="1" multipleFieldFilters="0">
  <location ref="A3:C8" firstHeaderRow="1" firstDataRow="2" firstDataCol="1"/>
  <pivotFields count="90">
    <pivotField axis="axisRow" showAll="0" countASubtotal="1">
      <items count="10">
        <item m="1" x="4"/>
        <item x="1"/>
        <item m="1" x="7"/>
        <item m="1" x="2"/>
        <item m="1" x="6"/>
        <item m="1" x="5"/>
        <item m="1" x="3"/>
        <item m="1" x="8"/>
        <item x="0"/>
        <item t="countA"/>
      </items>
    </pivotField>
    <pivotField showAll="0"/>
    <pivotField showAll="0"/>
    <pivotField showAll="0"/>
    <pivotField showAll="0"/>
    <pivotField name="Résident / TdS " axis="axisRow" showAll="0" defaultSubtotal="0">
      <items count="5">
        <item x="0"/>
        <item m="1" x="3"/>
        <item h="1" m="1" x="2"/>
        <item h="1" x="1"/>
        <item m="1" x="4"/>
      </items>
    </pivotField>
    <pivotField showAll="0"/>
    <pivotField showAll="0"/>
    <pivotField showAll="0"/>
    <pivotField showAll="0"/>
    <pivotField showAll="0"/>
    <pivotField name="Statut du cas" axis="axisCol" dataField="1" multipleItemSelectionAllowed="1" showAll="0" countASubtotal="1">
      <items count="7">
        <item h="1" x="2"/>
        <item m="1" x="5"/>
        <item h="1" m="1" x="4"/>
        <item h="1" x="0"/>
        <item x="1"/>
        <item m="1" x="3"/>
        <item t="countA"/>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3">
    <field x="0"/>
    <field x="80"/>
    <field x="5"/>
  </rowFields>
  <rowItems count="4">
    <i>
      <x v="8"/>
    </i>
    <i r="1">
      <x v="1"/>
    </i>
    <i r="2">
      <x/>
    </i>
    <i t="grand">
      <x/>
    </i>
  </rowItems>
  <colFields count="1">
    <field x="11"/>
  </colFields>
  <colItems count="2">
    <i>
      <x v="4"/>
    </i>
    <i t="grand">
      <x/>
    </i>
  </colItems>
  <dataFields count="1">
    <dataField name="Nombre de Statut du cas" fld="11" subtotal="count" baseField="0" baseItem="0"/>
  </dataFields>
  <formats count="4">
    <format dxfId="71">
      <pivotArea outline="0" collapsedLevelsAreSubtotals="1" fieldPosition="0"/>
    </format>
    <format dxfId="70">
      <pivotArea dataOnly="0" labelOnly="1" fieldPosition="0">
        <references count="1">
          <reference field="11" count="0"/>
        </references>
      </pivotArea>
    </format>
    <format dxfId="69">
      <pivotArea dataOnly="0" labelOnly="1" grandCol="1" outline="0" fieldPosition="0"/>
    </format>
    <format dxfId="68">
      <pivotArea dataOnly="0"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au1" displayName="Tableau1" ref="B16:Q208" totalsRowShown="0" headerRowDxfId="58" dataDxfId="57">
  <autoFilter ref="B16:Q208"/>
  <tableColumns count="16">
    <tableColumn id="48" name="Nom (Naissance) - Prénom _x000a_" dataDxfId="56" totalsRowDxfId="55"/>
    <tableColumn id="3" name="DDN_x000a_(aaaa-mm-jj)" dataDxfId="54" totalsRowDxfId="53"/>
    <tableColumn id="37" name="RAMQ" dataDxfId="52"/>
    <tableColumn id="6" name="# de chambre" dataDxfId="51"/>
    <tableColumn id="39" name="Usager /_x000a_TdS _x000a__x000a_" dataDxfId="50"/>
    <tableColumn id="84" name="Vaccination de base_x000a_Oui / Non" dataDxfId="49"/>
    <tableColumn id="4" name="Début isolement ou dernier jour travaillé" dataDxfId="48"/>
    <tableColumn id="88" name="Début Sx_x000a_(vide si Ø)_x000a_aaaa-mm-jj" dataDxfId="47"/>
    <tableColumn id="9" name="Date dépistage_x000a_aaaa-mm-jj" dataDxfId="46" totalsRowDxfId="45"/>
    <tableColumn id="10" name="Résultat de dépistage" dataDxfId="44"/>
    <tableColumn id="1" name="Date de rétablissement probable" dataDxfId="43"/>
    <tableColumn id="46" name="Source d'acquisition _x000a_Ex: Souper de famille, salle à manger, contact usager, etc. " dataDxfId="42"/>
    <tableColumn id="8" name="Contact_x000a_Ex: M. Tartempion " dataDxfId="41"/>
    <tableColumn id="2" name="Hospitalisation pendant la maladie?" dataDxfId="40"/>
    <tableColumn id="17" name="Évolution du _x000a_Cas " dataDxfId="39"/>
    <tableColumn id="18" name="Commentaires" dataDxfId="38"/>
  </tableColumns>
  <tableStyleInfo name="TableStyleLight16" showFirstColumn="0" showLastColumn="0" showRowStripes="1" showColumnStripes="0"/>
</table>
</file>

<file path=xl/tables/table10.xml><?xml version="1.0" encoding="utf-8"?>
<table xmlns="http://schemas.openxmlformats.org/spreadsheetml/2006/main" id="9" name="Tableau9" displayName="Tableau9" ref="O1:O10" totalsRowShown="0">
  <autoFilter ref="O1:O10"/>
  <tableColumns count="1">
    <tableColumn id="1" name="Résultat 1-14"/>
  </tableColumns>
  <tableStyleInfo name="TableStyleMedium2" showFirstColumn="0" showLastColumn="0" showRowStripes="1" showColumnStripes="0"/>
</table>
</file>

<file path=xl/tables/table11.xml><?xml version="1.0" encoding="utf-8"?>
<table xmlns="http://schemas.openxmlformats.org/spreadsheetml/2006/main" id="10" name="Tableau10" displayName="Tableau10" ref="S1:S7" totalsRowShown="0">
  <autoFilter ref="S1:S7"/>
  <tableColumns count="1">
    <tableColumn id="1" name="Évolution du _x000a_Cas / Contact"/>
  </tableColumns>
  <tableStyleInfo name="TableStyleMedium2" showFirstColumn="0" showLastColumn="0" showRowStripes="1" showColumnStripes="0"/>
</table>
</file>

<file path=xl/tables/table12.xml><?xml version="1.0" encoding="utf-8"?>
<table xmlns="http://schemas.openxmlformats.org/spreadsheetml/2006/main" id="11" name="Tableau11" displayName="Tableau11" ref="Q1:Q9" totalsRowShown="0">
  <autoFilter ref="Q1:Q9"/>
  <tableColumns count="1">
    <tableColumn id="1" name="Type de milieu d'acquisition_x000a_(menu déroulant)"/>
  </tableColumns>
  <tableStyleInfo name="TableStyleMedium2" showFirstColumn="0" showLastColumn="0" showRowStripes="1" showColumnStripes="0"/>
</table>
</file>

<file path=xl/tables/table13.xml><?xml version="1.0" encoding="utf-8"?>
<table xmlns="http://schemas.openxmlformats.org/spreadsheetml/2006/main" id="12" name="Tableau12" displayName="Tableau12" ref="W1:W4" totalsRowShown="0">
  <autoFilter ref="W1:W4"/>
  <tableColumns count="1">
    <tableColumn id="1" name="Niveau de contact"/>
  </tableColumns>
  <tableStyleInfo name="TableStyleMedium2" showFirstColumn="0" showLastColumn="0" showRowStripes="1" showColumnStripes="0"/>
</table>
</file>

<file path=xl/tables/table14.xml><?xml version="1.0" encoding="utf-8"?>
<table xmlns="http://schemas.openxmlformats.org/spreadsheetml/2006/main" id="13" name="Tableau14" displayName="Tableau14" ref="Y1:Y4" totalsRowShown="0" headerRowDxfId="3">
  <autoFilter ref="Y1:Y4"/>
  <tableColumns count="1">
    <tableColumn id="1" name="Statut"/>
  </tableColumns>
  <tableStyleInfo name="TableStyleMedium2" showFirstColumn="0" showLastColumn="0" showRowStripes="1" showColumnStripes="0"/>
</table>
</file>

<file path=xl/tables/table15.xml><?xml version="1.0" encoding="utf-8"?>
<table xmlns="http://schemas.openxmlformats.org/spreadsheetml/2006/main" id="14" name="Tableau15" displayName="Tableau15" ref="AA1:AA5" totalsRowShown="0" headerRowDxfId="2">
  <autoFilter ref="AA1:AA5"/>
  <tableColumns count="1">
    <tableColumn id="1" name="Degré de risque"/>
  </tableColumns>
  <tableStyleInfo name="TableStyleMedium2" showFirstColumn="0" showLastColumn="0" showRowStripes="1" showColumnStripes="0"/>
</table>
</file>

<file path=xl/tables/table16.xml><?xml version="1.0" encoding="utf-8"?>
<table xmlns="http://schemas.openxmlformats.org/spreadsheetml/2006/main" id="16" name="Tableau16" displayName="Tableau16" ref="AC1:AC4" totalsRowShown="0" headerRowDxfId="1">
  <autoFilter ref="AC1:AC4"/>
  <tableColumns count="1">
    <tableColumn id="1" name="Niveau de risque"/>
  </tableColumns>
  <tableStyleInfo name="TableStyleMedium2" showFirstColumn="0" showLastColumn="0" showRowStripes="1" showColumnStripes="0"/>
</table>
</file>

<file path=xl/tables/table17.xml><?xml version="1.0" encoding="utf-8"?>
<table xmlns="http://schemas.openxmlformats.org/spreadsheetml/2006/main" id="17" name="Tableau17" displayName="Tableau17" ref="AE1:AE6" totalsRowShown="0" headerRowDxfId="0">
  <autoFilter ref="AE1:AE6"/>
  <tableColumns count="1">
    <tableColumn id="1" name="Type MV"/>
  </tableColumns>
  <tableStyleInfo name="TableStyleMedium2" showFirstColumn="0" showLastColumn="0" showRowStripes="1" showColumnStripes="0"/>
</table>
</file>

<file path=xl/tables/table18.xml><?xml version="1.0" encoding="utf-8"?>
<table xmlns="http://schemas.openxmlformats.org/spreadsheetml/2006/main" id="18" name="Tableau18" displayName="Tableau18" ref="U1:U3" totalsRowShown="0">
  <autoFilter ref="U1:U3"/>
  <tableColumns count="1">
    <tableColumn id="1" name="Archivé"/>
  </tableColumns>
  <tableStyleInfo name="TableStyleMedium2" showFirstColumn="0" showLastColumn="0" showRowStripes="1" showColumnStripes="0"/>
</table>
</file>

<file path=xl/tables/table2.xml><?xml version="1.0" encoding="utf-8"?>
<table xmlns="http://schemas.openxmlformats.org/spreadsheetml/2006/main" id="15" name="Tableau116" displayName="Tableau116" ref="B15:R207" totalsRowShown="0" headerRowDxfId="28" dataDxfId="27">
  <autoFilter ref="B15:R207"/>
  <tableColumns count="17">
    <tableColumn id="48" name="Nom (Naissance) - Prénom _x000a_" dataDxfId="26" totalsRowDxfId="25"/>
    <tableColumn id="3" name="DDN_x000a_(aaaa-mm-jj)" dataDxfId="24" totalsRowDxfId="23"/>
    <tableColumn id="37" name="RAMQ" dataDxfId="22"/>
    <tableColumn id="6" name="# de chambre" dataDxfId="21"/>
    <tableColumn id="39" name="Usager /_x000a_TdS _x000a__x000a_" dataDxfId="20"/>
    <tableColumn id="84" name="Vaccination_x000a_Oui / Non" dataDxfId="19"/>
    <tableColumn id="4" name="Début isolement ou dernier jour travaillé" dataDxfId="18"/>
    <tableColumn id="88" name="Début Sx_x000a_(vide si Ø)_x000a_aaaa-mm-jj" dataDxfId="17"/>
    <tableColumn id="9" name="Date dépistage_x000a_aaaa-mm-jj" dataDxfId="16" totalsRowDxfId="15"/>
    <tableColumn id="10" name="Résultat de dépistage" dataDxfId="14"/>
    <tableColumn id="1" name="Date de rétablissement probable" dataDxfId="13"/>
    <tableColumn id="46" name="Source d'acquisition _x000a_Ex: Souper de famille, salle à manger, contact usager, etc. " dataDxfId="12"/>
    <tableColumn id="8" name="Contact_x000a_Ex: M. Tartempion " dataDxfId="11"/>
    <tableColumn id="5" name="C-PAP/_x000a_Immuno-supprimé" dataDxfId="10"/>
    <tableColumn id="2" name="Date évolution du cas" dataDxfId="9"/>
    <tableColumn id="17" name="Évolution du _x000a_Cas " dataDxfId="8"/>
    <tableColumn id="18" name="Commentaires" dataDxfId="7"/>
  </tableColumns>
  <tableStyleInfo name="TableStyleLight16" showFirstColumn="0" showLastColumn="0" showRowStripes="1" showColumnStripes="0"/>
</table>
</file>

<file path=xl/tables/table3.xml><?xml version="1.0" encoding="utf-8"?>
<table xmlns="http://schemas.openxmlformats.org/spreadsheetml/2006/main" id="2" name="Tableau13" displayName="Tableau13" ref="A1:A193" totalsRowShown="0" headerRowDxfId="6" dataDxfId="5">
  <autoFilter ref="A1:A193"/>
  <tableColumns count="1">
    <tableColumn id="1" name="Nom du milieu de vie" dataDxfId="4"/>
  </tableColumns>
  <tableStyleInfo name="TableStyleMedium2" showFirstColumn="0" showLastColumn="0" showRowStripes="1" showColumnStripes="0"/>
</table>
</file>

<file path=xl/tables/table4.xml><?xml version="1.0" encoding="utf-8"?>
<table xmlns="http://schemas.openxmlformats.org/spreadsheetml/2006/main" id="3" name="Tableau2" displayName="Tableau2" ref="C1:C10" totalsRowShown="0">
  <autoFilter ref="C1:C10"/>
  <tableColumns count="1">
    <tableColumn id="1" name="Statut du milieu"/>
  </tableColumns>
  <tableStyleInfo name="TableStyleMedium2" showFirstColumn="0" showLastColumn="0" showRowStripes="1" showColumnStripes="0"/>
</table>
</file>

<file path=xl/tables/table5.xml><?xml version="1.0" encoding="utf-8"?>
<table xmlns="http://schemas.openxmlformats.org/spreadsheetml/2006/main" id="4" name="Tableau4" displayName="Tableau4" ref="E1:E4" totalsRowShown="0">
  <autoFilter ref="E1:E4"/>
  <tableColumns count="1">
    <tableColumn id="1" name="Résident /_x000a_TdS /_x000a_TdS hors région /_x000a_Contact social"/>
  </tableColumns>
  <tableStyleInfo name="TableStyleMedium2" showFirstColumn="0" showLastColumn="0" showRowStripes="1" showColumnStripes="0"/>
</table>
</file>

<file path=xl/tables/table6.xml><?xml version="1.0" encoding="utf-8"?>
<table xmlns="http://schemas.openxmlformats.org/spreadsheetml/2006/main" id="5" name="Tableau5" displayName="Tableau5" ref="G1:G4" totalsRowShown="0">
  <autoFilter ref="G1:G4"/>
  <tableColumns count="1">
    <tableColumn id="1" name="Sexe_x000a_F / H"/>
  </tableColumns>
  <tableStyleInfo name="TableStyleMedium2" showFirstColumn="0" showLastColumn="0" showRowStripes="1" showColumnStripes="0"/>
</table>
</file>

<file path=xl/tables/table7.xml><?xml version="1.0" encoding="utf-8"?>
<table xmlns="http://schemas.openxmlformats.org/spreadsheetml/2006/main" id="6" name="Tableau6" displayName="Tableau6" ref="I1:I6" totalsRowShown="0">
  <autoFilter ref="I1:I6"/>
  <tableColumns count="1">
    <tableColumn id="1" name="Question"/>
  </tableColumns>
  <tableStyleInfo name="TableStyleMedium2" showFirstColumn="0" showLastColumn="0" showRowStripes="1" showColumnStripes="0"/>
</table>
</file>

<file path=xl/tables/table8.xml><?xml version="1.0" encoding="utf-8"?>
<table xmlns="http://schemas.openxmlformats.org/spreadsheetml/2006/main" id="7" name="Tableau7" displayName="Tableau7" ref="K1:K4" totalsRowShown="0">
  <autoFilter ref="K1:K4"/>
  <tableColumns count="1">
    <tableColumn id="1" name="Niveau de risque_x000a_Étroit / Élargi"/>
  </tableColumns>
  <tableStyleInfo name="TableStyleMedium2" showFirstColumn="0" showLastColumn="0" showRowStripes="1" showColumnStripes="0"/>
</table>
</file>

<file path=xl/tables/table9.xml><?xml version="1.0" encoding="utf-8"?>
<table xmlns="http://schemas.openxmlformats.org/spreadsheetml/2006/main" id="8" name="Tableau8" displayName="Tableau8" ref="M1:M5" totalsRowShown="0">
  <autoFilter ref="M1:M5"/>
  <tableColumns count="1">
    <tableColumn id="1" name="Lien avec variant_x000a_Oui / Non / Inconnu"/>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3" Type="http://schemas.openxmlformats.org/officeDocument/2006/relationships/table" Target="../tables/table4.xml"/><Relationship Id="rId7" Type="http://schemas.openxmlformats.org/officeDocument/2006/relationships/table" Target="../tables/table8.xml"/><Relationship Id="rId12" Type="http://schemas.openxmlformats.org/officeDocument/2006/relationships/table" Target="../tables/table13.xml"/><Relationship Id="rId17" Type="http://schemas.openxmlformats.org/officeDocument/2006/relationships/table" Target="../tables/table18.xml"/><Relationship Id="rId2" Type="http://schemas.openxmlformats.org/officeDocument/2006/relationships/table" Target="../tables/table3.xml"/><Relationship Id="rId16" Type="http://schemas.openxmlformats.org/officeDocument/2006/relationships/table" Target="../tables/table17.xml"/><Relationship Id="rId1" Type="http://schemas.openxmlformats.org/officeDocument/2006/relationships/printerSettings" Target="../printerSettings/printerSettings5.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5" Type="http://schemas.openxmlformats.org/officeDocument/2006/relationships/table" Target="../tables/table1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 Id="rId14"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110" zoomScaleNormal="110" workbookViewId="0">
      <selection activeCell="A6" sqref="A6"/>
    </sheetView>
  </sheetViews>
  <sheetFormatPr baseColWidth="10" defaultColWidth="11.42578125" defaultRowHeight="15" customHeight="1"/>
  <cols>
    <col min="1" max="1" width="22.140625" customWidth="1"/>
    <col min="2" max="2" width="13.7109375" customWidth="1"/>
    <col min="3" max="3" width="7.42578125" customWidth="1"/>
    <col min="4" max="21" width="11.42578125" customWidth="1"/>
  </cols>
  <sheetData>
    <row r="1" spans="1:3">
      <c r="B1" s="3"/>
      <c r="C1" s="3"/>
    </row>
    <row r="2" spans="1:3">
      <c r="B2" s="3"/>
      <c r="C2" s="3"/>
    </row>
    <row r="3" spans="1:3">
      <c r="A3" s="5" t="s">
        <v>0</v>
      </c>
      <c r="B3" s="5" t="s">
        <v>1</v>
      </c>
    </row>
    <row r="4" spans="1:3" ht="30">
      <c r="A4" s="5" t="s">
        <v>2</v>
      </c>
      <c r="B4" s="3" t="s">
        <v>3</v>
      </c>
      <c r="C4" s="2" t="s">
        <v>4</v>
      </c>
    </row>
    <row r="5" spans="1:3">
      <c r="A5" s="4" t="s">
        <v>5</v>
      </c>
      <c r="B5" s="3">
        <v>9</v>
      </c>
      <c r="C5" s="2">
        <v>9</v>
      </c>
    </row>
    <row r="6" spans="1:3">
      <c r="A6" s="7">
        <v>309416</v>
      </c>
      <c r="B6" s="3">
        <v>9</v>
      </c>
      <c r="C6" s="2">
        <v>9</v>
      </c>
    </row>
    <row r="7" spans="1:3">
      <c r="A7" s="8" t="s">
        <v>6</v>
      </c>
      <c r="B7" s="3">
        <v>9</v>
      </c>
      <c r="C7" s="2">
        <v>9</v>
      </c>
    </row>
    <row r="8" spans="1:3">
      <c r="A8" s="4" t="s">
        <v>4</v>
      </c>
      <c r="B8" s="3">
        <v>9</v>
      </c>
      <c r="C8" s="2">
        <v>9</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4"/>
  <sheetViews>
    <sheetView zoomScaleNormal="100" workbookViewId="0">
      <selection activeCell="L14" sqref="L14"/>
    </sheetView>
  </sheetViews>
  <sheetFormatPr baseColWidth="10" defaultColWidth="12" defaultRowHeight="15.75"/>
  <cols>
    <col min="1" max="1" width="8.5703125" style="84" customWidth="1"/>
    <col min="2" max="2" width="12" style="84"/>
    <col min="3" max="3" width="25.42578125" style="84" customWidth="1"/>
    <col min="4" max="4" width="15.28515625" style="85" customWidth="1"/>
    <col min="5" max="5" width="11.42578125" style="84" customWidth="1"/>
    <col min="6" max="10" width="12" style="84"/>
    <col min="11" max="11" width="12.42578125" style="84" customWidth="1"/>
    <col min="12" max="16384" width="12" style="84"/>
  </cols>
  <sheetData>
    <row r="1" spans="1:15" ht="22.7" customHeight="1" thickBot="1">
      <c r="A1" s="203" t="s">
        <v>154</v>
      </c>
      <c r="B1" s="203"/>
      <c r="C1" s="203"/>
    </row>
    <row r="2" spans="1:15" ht="21.75" thickBot="1">
      <c r="B2" s="94"/>
      <c r="H2" s="204" t="s">
        <v>106</v>
      </c>
      <c r="I2" s="205"/>
      <c r="J2" s="205"/>
      <c r="K2" s="206"/>
    </row>
    <row r="3" spans="1:15" ht="26.1" customHeight="1" thickBot="1">
      <c r="A3" s="213" t="s">
        <v>153</v>
      </c>
      <c r="B3" s="214"/>
      <c r="C3" s="215"/>
      <c r="D3" s="216"/>
      <c r="E3" s="217"/>
      <c r="F3" s="218"/>
      <c r="G3" s="102"/>
      <c r="H3" s="207"/>
      <c r="I3" s="208"/>
      <c r="J3" s="208"/>
      <c r="K3" s="209"/>
    </row>
    <row r="4" spans="1:15" ht="27" customHeight="1" thickBot="1">
      <c r="A4" s="213" t="s">
        <v>152</v>
      </c>
      <c r="B4" s="214"/>
      <c r="C4" s="215"/>
      <c r="D4" s="219"/>
      <c r="E4" s="220"/>
      <c r="F4" s="221"/>
      <c r="H4" s="210"/>
      <c r="I4" s="211"/>
      <c r="J4" s="211"/>
      <c r="K4" s="212"/>
    </row>
    <row r="6" spans="1:15" ht="30" customHeight="1">
      <c r="A6" s="178" t="s">
        <v>151</v>
      </c>
      <c r="B6" s="178"/>
      <c r="C6" s="178"/>
      <c r="D6" s="178"/>
      <c r="E6" s="178"/>
      <c r="F6" s="178"/>
      <c r="G6" s="178"/>
      <c r="H6" s="178"/>
      <c r="I6" s="178"/>
      <c r="J6" s="178"/>
      <c r="M6" s="101"/>
      <c r="N6" s="101"/>
      <c r="O6" s="101"/>
    </row>
    <row r="7" spans="1:15" ht="30" customHeight="1" thickBot="1">
      <c r="B7" s="93"/>
      <c r="C7" s="91"/>
      <c r="D7" s="91"/>
      <c r="E7" s="91"/>
      <c r="F7" s="91"/>
      <c r="G7" s="91"/>
      <c r="H7" s="91"/>
      <c r="I7" s="91"/>
      <c r="J7" s="91"/>
      <c r="K7" s="91"/>
      <c r="M7" s="101"/>
      <c r="N7" s="101"/>
      <c r="O7" s="101"/>
    </row>
    <row r="8" spans="1:15" ht="30" customHeight="1" thickBot="1">
      <c r="A8" s="179" t="s">
        <v>150</v>
      </c>
      <c r="B8" s="180"/>
      <c r="C8" s="181"/>
      <c r="D8" s="108"/>
      <c r="E8" s="91"/>
      <c r="F8" s="182" t="s">
        <v>155</v>
      </c>
      <c r="G8" s="183"/>
      <c r="H8" s="183"/>
      <c r="I8" s="183"/>
      <c r="J8" s="183"/>
      <c r="K8" s="184"/>
      <c r="L8" s="100"/>
      <c r="M8" s="101"/>
      <c r="N8" s="101"/>
      <c r="O8" s="101"/>
    </row>
    <row r="9" spans="1:15" ht="30" customHeight="1" thickBot="1">
      <c r="A9" s="191" t="s">
        <v>149</v>
      </c>
      <c r="B9" s="192"/>
      <c r="C9" s="193"/>
      <c r="D9" s="108"/>
      <c r="E9" s="91"/>
      <c r="F9" s="185"/>
      <c r="G9" s="186"/>
      <c r="H9" s="186"/>
      <c r="I9" s="186"/>
      <c r="J9" s="186"/>
      <c r="K9" s="187"/>
      <c r="L9" s="100"/>
      <c r="M9" s="101"/>
      <c r="N9" s="101"/>
      <c r="O9" s="101"/>
    </row>
    <row r="10" spans="1:15" ht="30" customHeight="1" thickBot="1">
      <c r="A10" s="194" t="s">
        <v>148</v>
      </c>
      <c r="B10" s="195"/>
      <c r="C10" s="196"/>
      <c r="D10" s="116">
        <f>D8-D9</f>
        <v>0</v>
      </c>
      <c r="E10" s="91"/>
      <c r="F10" s="185"/>
      <c r="G10" s="186"/>
      <c r="H10" s="186"/>
      <c r="I10" s="186"/>
      <c r="J10" s="186"/>
      <c r="K10" s="187"/>
      <c r="L10" s="100"/>
      <c r="M10" s="101"/>
      <c r="N10" s="101"/>
      <c r="O10" s="101"/>
    </row>
    <row r="11" spans="1:15" ht="30" customHeight="1" thickBot="1">
      <c r="A11" s="197" t="s">
        <v>156</v>
      </c>
      <c r="B11" s="198"/>
      <c r="C11" s="199"/>
      <c r="D11" s="92">
        <f>D10*5/100</f>
        <v>0</v>
      </c>
      <c r="E11" s="91"/>
      <c r="F11" s="185"/>
      <c r="G11" s="186"/>
      <c r="H11" s="186"/>
      <c r="I11" s="186"/>
      <c r="J11" s="186"/>
      <c r="K11" s="187"/>
      <c r="L11" s="100"/>
      <c r="M11" s="101"/>
      <c r="N11" s="101"/>
      <c r="O11" s="101"/>
    </row>
    <row r="12" spans="1:15" ht="30" customHeight="1" thickBot="1">
      <c r="A12" s="200" t="s">
        <v>157</v>
      </c>
      <c r="B12" s="201"/>
      <c r="C12" s="202"/>
      <c r="D12" s="92">
        <f>D10*10/100</f>
        <v>0</v>
      </c>
      <c r="E12" s="91"/>
      <c r="F12" s="188"/>
      <c r="G12" s="189"/>
      <c r="H12" s="189"/>
      <c r="I12" s="189"/>
      <c r="J12" s="189"/>
      <c r="K12" s="190"/>
      <c r="L12" s="100"/>
      <c r="M12" s="101"/>
      <c r="N12" s="101"/>
      <c r="O12" s="101"/>
    </row>
    <row r="13" spans="1:15">
      <c r="F13" s="100"/>
      <c r="G13" s="100"/>
      <c r="H13" s="100"/>
      <c r="I13" s="100"/>
      <c r="J13" s="100"/>
      <c r="K13" s="100"/>
      <c r="L13" s="100"/>
    </row>
    <row r="14" spans="1:15" ht="16.5" thickBot="1">
      <c r="F14" s="100"/>
      <c r="G14" s="100"/>
      <c r="H14" s="100"/>
      <c r="I14" s="100"/>
      <c r="J14" s="100"/>
      <c r="K14" s="100"/>
      <c r="L14" s="100"/>
    </row>
    <row r="15" spans="1:15" ht="30" customHeight="1" thickBot="1">
      <c r="B15" s="90"/>
      <c r="C15" s="90"/>
      <c r="D15" s="103"/>
      <c r="E15" s="163" t="s">
        <v>147</v>
      </c>
      <c r="F15" s="164"/>
      <c r="G15" s="164"/>
      <c r="H15" s="164"/>
      <c r="I15" s="164"/>
      <c r="J15" s="164"/>
      <c r="K15" s="165"/>
    </row>
    <row r="16" spans="1:15" ht="30" customHeight="1" thickBot="1">
      <c r="A16" s="166" t="s">
        <v>146</v>
      </c>
      <c r="B16" s="168" t="s">
        <v>145</v>
      </c>
      <c r="C16" s="169"/>
      <c r="D16" s="110">
        <f>COUNTIFS(Tableau1[Résultat de dépistage],"Positif - TAAN (PCR)",Tableau1[Usager /
TdS 
],"Usager")</f>
        <v>0</v>
      </c>
      <c r="E16" s="132" t="s">
        <v>144</v>
      </c>
      <c r="F16" s="133"/>
      <c r="G16" s="133"/>
      <c r="H16" s="133"/>
      <c r="I16" s="133"/>
      <c r="J16" s="133"/>
      <c r="K16" s="134"/>
    </row>
    <row r="17" spans="1:11" ht="30" customHeight="1" thickBot="1">
      <c r="A17" s="167"/>
      <c r="B17" s="170" t="s">
        <v>143</v>
      </c>
      <c r="C17" s="171"/>
      <c r="D17" s="110">
        <f>COUNTIFS(Tableau1[Résultat de dépistage],"Positif - TDAR (rapide)",Tableau1[Usager /
TdS 
],"Usager")</f>
        <v>0</v>
      </c>
      <c r="E17" s="138"/>
      <c r="F17" s="139"/>
      <c r="G17" s="139"/>
      <c r="H17" s="139"/>
      <c r="I17" s="139"/>
      <c r="J17" s="139"/>
      <c r="K17" s="140"/>
    </row>
    <row r="18" spans="1:11" ht="41.45" customHeight="1" thickBot="1">
      <c r="A18" s="167"/>
      <c r="B18" s="174" t="s">
        <v>158</v>
      </c>
      <c r="C18" s="175"/>
      <c r="D18" s="110">
        <f>COUNTIFS(Tableau1[Résultat de dépistage],"Positif - Lien épidémiologique",Tableau1[Usager /
TdS 
],"Usager")</f>
        <v>0</v>
      </c>
      <c r="E18" s="138" t="s">
        <v>161</v>
      </c>
      <c r="F18" s="139"/>
      <c r="G18" s="139"/>
      <c r="H18" s="139"/>
      <c r="I18" s="139"/>
      <c r="J18" s="139"/>
      <c r="K18" s="140"/>
    </row>
    <row r="19" spans="1:11" ht="30" customHeight="1" thickBot="1">
      <c r="A19" s="167"/>
      <c r="B19" s="172" t="s">
        <v>142</v>
      </c>
      <c r="C19" s="173"/>
      <c r="D19" s="109">
        <f>SUM(D16:D18)</f>
        <v>0</v>
      </c>
      <c r="E19" s="143" t="s">
        <v>124</v>
      </c>
      <c r="F19" s="161"/>
      <c r="G19" s="161"/>
      <c r="H19" s="161"/>
      <c r="I19" s="161"/>
      <c r="J19" s="161"/>
      <c r="K19" s="162"/>
    </row>
    <row r="20" spans="1:11" ht="30" customHeight="1">
      <c r="A20" s="167"/>
      <c r="B20" s="176" t="s">
        <v>159</v>
      </c>
      <c r="C20" s="177"/>
      <c r="D20" s="117"/>
      <c r="E20" s="138" t="s">
        <v>160</v>
      </c>
      <c r="F20" s="139"/>
      <c r="G20" s="139"/>
      <c r="H20" s="139"/>
      <c r="I20" s="139"/>
      <c r="J20" s="139"/>
      <c r="K20" s="140"/>
    </row>
    <row r="21" spans="1:11" ht="30" customHeight="1">
      <c r="A21" s="167"/>
      <c r="B21" s="159" t="s">
        <v>141</v>
      </c>
      <c r="C21" s="160"/>
      <c r="D21" s="111">
        <f>'Liste de cas'!D6</f>
        <v>0</v>
      </c>
      <c r="E21" s="138" t="s">
        <v>140</v>
      </c>
      <c r="F21" s="139"/>
      <c r="G21" s="139"/>
      <c r="H21" s="139"/>
      <c r="I21" s="139"/>
      <c r="J21" s="139"/>
      <c r="K21" s="140"/>
    </row>
    <row r="22" spans="1:11" ht="30" customHeight="1">
      <c r="A22" s="167"/>
      <c r="B22" s="159" t="s">
        <v>139</v>
      </c>
      <c r="C22" s="160"/>
      <c r="D22" s="111">
        <f>'Liste de cas'!D7</f>
        <v>0</v>
      </c>
      <c r="E22" s="138" t="s">
        <v>138</v>
      </c>
      <c r="F22" s="139"/>
      <c r="G22" s="139"/>
      <c r="H22" s="139"/>
      <c r="I22" s="139"/>
      <c r="J22" s="139"/>
      <c r="K22" s="140"/>
    </row>
    <row r="23" spans="1:11" ht="30" customHeight="1">
      <c r="A23" s="167"/>
      <c r="B23" s="159" t="s">
        <v>137</v>
      </c>
      <c r="C23" s="160"/>
      <c r="D23" s="104"/>
      <c r="E23" s="143" t="s">
        <v>136</v>
      </c>
      <c r="F23" s="161"/>
      <c r="G23" s="161"/>
      <c r="H23" s="161"/>
      <c r="I23" s="161"/>
      <c r="J23" s="161"/>
      <c r="K23" s="162"/>
    </row>
    <row r="24" spans="1:11" ht="30" customHeight="1">
      <c r="A24" s="167"/>
      <c r="B24" s="159" t="s">
        <v>135</v>
      </c>
      <c r="C24" s="160"/>
      <c r="D24" s="104"/>
      <c r="E24" s="143" t="s">
        <v>134</v>
      </c>
      <c r="F24" s="144"/>
      <c r="G24" s="144"/>
      <c r="H24" s="144"/>
      <c r="I24" s="144"/>
      <c r="J24" s="144"/>
      <c r="K24" s="145"/>
    </row>
    <row r="25" spans="1:11" ht="30" customHeight="1">
      <c r="A25" s="167"/>
      <c r="B25" s="159" t="s">
        <v>133</v>
      </c>
      <c r="C25" s="160"/>
      <c r="D25" s="111">
        <f>'Liste de cas'!D8</f>
        <v>0</v>
      </c>
      <c r="E25" s="143" t="s">
        <v>132</v>
      </c>
      <c r="F25" s="144"/>
      <c r="G25" s="144"/>
      <c r="H25" s="144"/>
      <c r="I25" s="144"/>
      <c r="J25" s="144"/>
      <c r="K25" s="145"/>
    </row>
    <row r="26" spans="1:11" ht="30" customHeight="1" thickBot="1">
      <c r="A26" s="167"/>
      <c r="B26" s="141" t="s">
        <v>131</v>
      </c>
      <c r="C26" s="142"/>
      <c r="D26" s="112">
        <f>'Liste de cas'!D9</f>
        <v>0</v>
      </c>
      <c r="E26" s="143" t="s">
        <v>130</v>
      </c>
      <c r="F26" s="144"/>
      <c r="G26" s="144"/>
      <c r="H26" s="144"/>
      <c r="I26" s="144"/>
      <c r="J26" s="144"/>
      <c r="K26" s="145"/>
    </row>
    <row r="27" spans="1:11" ht="30" customHeight="1" thickBot="1">
      <c r="A27" s="146" t="s">
        <v>129</v>
      </c>
      <c r="B27" s="149" t="s">
        <v>128</v>
      </c>
      <c r="C27" s="150"/>
      <c r="D27" s="113">
        <f>COUNTIFS(Tableau1[Résultat de dépistage],"Positif - TAAN (PCR)",Tableau1[Usager /
TdS 
],"TdS")</f>
        <v>0</v>
      </c>
      <c r="E27" s="151" t="s">
        <v>127</v>
      </c>
      <c r="F27" s="152"/>
      <c r="G27" s="152"/>
      <c r="H27" s="152"/>
      <c r="I27" s="152"/>
      <c r="J27" s="152"/>
      <c r="K27" s="153"/>
    </row>
    <row r="28" spans="1:11" ht="30" customHeight="1" thickBot="1">
      <c r="A28" s="147"/>
      <c r="B28" s="149" t="s">
        <v>126</v>
      </c>
      <c r="C28" s="150"/>
      <c r="D28" s="114">
        <f>COUNTIFS(Tableau1[Résultat de dépistage],"Positif - TDAR (rapide)",Tableau1[Usager /
TdS 
],"TdS")</f>
        <v>0</v>
      </c>
      <c r="E28" s="138"/>
      <c r="F28" s="139"/>
      <c r="G28" s="139"/>
      <c r="H28" s="139"/>
      <c r="I28" s="139"/>
      <c r="J28" s="139"/>
      <c r="K28" s="140"/>
    </row>
    <row r="29" spans="1:11" ht="30" customHeight="1" thickBot="1">
      <c r="A29" s="148"/>
      <c r="B29" s="154" t="s">
        <v>125</v>
      </c>
      <c r="C29" s="155"/>
      <c r="D29" s="115">
        <f>SUM(D27:D28)</f>
        <v>0</v>
      </c>
      <c r="E29" s="156" t="s">
        <v>124</v>
      </c>
      <c r="F29" s="157"/>
      <c r="G29" s="157"/>
      <c r="H29" s="157"/>
      <c r="I29" s="157"/>
      <c r="J29" s="157"/>
      <c r="K29" s="158"/>
    </row>
    <row r="30" spans="1:11" ht="20.100000000000001" customHeight="1" thickBot="1">
      <c r="B30" s="89"/>
      <c r="C30" s="89"/>
      <c r="D30" s="88"/>
      <c r="E30" s="87"/>
      <c r="F30" s="87"/>
      <c r="G30" s="87"/>
      <c r="H30" s="87"/>
      <c r="I30" s="87"/>
      <c r="J30" s="87"/>
      <c r="K30" s="87"/>
    </row>
    <row r="31" spans="1:11" ht="50.1" customHeight="1" thickBot="1">
      <c r="A31" s="129" t="s">
        <v>123</v>
      </c>
      <c r="B31" s="130"/>
      <c r="C31" s="131"/>
      <c r="D31" s="105"/>
      <c r="E31" s="132" t="s">
        <v>122</v>
      </c>
      <c r="F31" s="133"/>
      <c r="G31" s="133"/>
      <c r="H31" s="133"/>
      <c r="I31" s="133"/>
      <c r="J31" s="133"/>
      <c r="K31" s="134"/>
    </row>
    <row r="32" spans="1:11" ht="50.1" customHeight="1">
      <c r="A32" s="135" t="s">
        <v>121</v>
      </c>
      <c r="B32" s="136"/>
      <c r="C32" s="137"/>
      <c r="D32" s="106"/>
      <c r="E32" s="132" t="s">
        <v>120</v>
      </c>
      <c r="F32" s="133"/>
      <c r="G32" s="133"/>
      <c r="H32" s="133"/>
      <c r="I32" s="133"/>
      <c r="J32" s="133"/>
      <c r="K32" s="134"/>
    </row>
    <row r="33" spans="1:11" ht="56.45" customHeight="1">
      <c r="A33" s="135" t="s">
        <v>119</v>
      </c>
      <c r="B33" s="136"/>
      <c r="C33" s="137"/>
      <c r="D33" s="107"/>
      <c r="E33" s="138" t="s">
        <v>118</v>
      </c>
      <c r="F33" s="139"/>
      <c r="G33" s="139"/>
      <c r="H33" s="139"/>
      <c r="I33" s="139"/>
      <c r="J33" s="139"/>
      <c r="K33" s="140"/>
    </row>
    <row r="34" spans="1:11" ht="45.95" customHeight="1" thickBot="1">
      <c r="A34" s="123" t="s">
        <v>117</v>
      </c>
      <c r="B34" s="124"/>
      <c r="C34" s="125"/>
      <c r="D34" s="86">
        <f>D33+14</f>
        <v>14</v>
      </c>
      <c r="E34" s="126" t="s">
        <v>116</v>
      </c>
      <c r="F34" s="127"/>
      <c r="G34" s="127"/>
      <c r="H34" s="127"/>
      <c r="I34" s="127"/>
      <c r="J34" s="127"/>
      <c r="K34" s="128"/>
    </row>
  </sheetData>
  <sheetProtection sheet="1" objects="1" scenarios="1"/>
  <mergeCells count="50">
    <mergeCell ref="A1:C1"/>
    <mergeCell ref="H2:K4"/>
    <mergeCell ref="A3:C3"/>
    <mergeCell ref="D3:F3"/>
    <mergeCell ref="A4:C4"/>
    <mergeCell ref="D4:F4"/>
    <mergeCell ref="A6:J6"/>
    <mergeCell ref="A8:C8"/>
    <mergeCell ref="F8:K12"/>
    <mergeCell ref="A9:C9"/>
    <mergeCell ref="A10:C10"/>
    <mergeCell ref="A11:C11"/>
    <mergeCell ref="A12:C12"/>
    <mergeCell ref="B25:C25"/>
    <mergeCell ref="E25:K25"/>
    <mergeCell ref="E15:K15"/>
    <mergeCell ref="A16:A26"/>
    <mergeCell ref="B16:C16"/>
    <mergeCell ref="E16:K17"/>
    <mergeCell ref="B17:C17"/>
    <mergeCell ref="B19:C19"/>
    <mergeCell ref="E19:K19"/>
    <mergeCell ref="B21:C21"/>
    <mergeCell ref="E21:K21"/>
    <mergeCell ref="B22:C22"/>
    <mergeCell ref="B18:C18"/>
    <mergeCell ref="B20:C20"/>
    <mergeCell ref="E20:K20"/>
    <mergeCell ref="E18:K18"/>
    <mergeCell ref="E22:K22"/>
    <mergeCell ref="B23:C23"/>
    <mergeCell ref="E23:K23"/>
    <mergeCell ref="B24:C24"/>
    <mergeCell ref="E24:K24"/>
    <mergeCell ref="B26:C26"/>
    <mergeCell ref="E26:K26"/>
    <mergeCell ref="A27:A29"/>
    <mergeCell ref="B27:C27"/>
    <mergeCell ref="E27:K28"/>
    <mergeCell ref="B28:C28"/>
    <mergeCell ref="B29:C29"/>
    <mergeCell ref="E29:K29"/>
    <mergeCell ref="A34:C34"/>
    <mergeCell ref="E34:K34"/>
    <mergeCell ref="A31:C31"/>
    <mergeCell ref="E31:K31"/>
    <mergeCell ref="A32:C32"/>
    <mergeCell ref="E32:K32"/>
    <mergeCell ref="A33:C33"/>
    <mergeCell ref="E33:K33"/>
  </mergeCells>
  <conditionalFormatting sqref="D31:D33">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D24">
      <formula1>"oui,non"</formula1>
    </dataValidation>
  </dataValidations>
  <pageMargins left="0.7" right="0.7" top="0.75" bottom="0.75" header="0.3" footer="0.3"/>
  <pageSetup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7" tint="-0.249977111117893"/>
    <pageSetUpPr fitToPage="1"/>
  </sheetPr>
  <dimension ref="A1:CS209"/>
  <sheetViews>
    <sheetView showGridLines="0" tabSelected="1" zoomScaleNormal="100" zoomScalePageLayoutView="40" workbookViewId="0">
      <selection activeCell="F5" sqref="F5:N11"/>
    </sheetView>
  </sheetViews>
  <sheetFormatPr baseColWidth="10" defaultColWidth="11.42578125" defaultRowHeight="15" customHeight="1"/>
  <cols>
    <col min="1" max="1" width="4" customWidth="1"/>
    <col min="2" max="2" width="26.5703125" customWidth="1"/>
    <col min="3" max="3" width="13" customWidth="1"/>
    <col min="4" max="4" width="15.7109375" customWidth="1"/>
    <col min="5" max="5" width="8.5703125" customWidth="1"/>
    <col min="6" max="6" width="9.85546875" customWidth="1"/>
    <col min="7" max="8" width="10.42578125" customWidth="1"/>
    <col min="9" max="9" width="12.85546875" customWidth="1"/>
    <col min="10" max="10" width="13.140625" customWidth="1"/>
    <col min="11" max="12" width="14.140625" customWidth="1"/>
    <col min="13" max="13" width="19.42578125" customWidth="1"/>
    <col min="14" max="14" width="24.140625" customWidth="1"/>
    <col min="15" max="15" width="13.5703125" customWidth="1"/>
    <col min="16" max="16" width="14.140625" bestFit="1" customWidth="1"/>
    <col min="17" max="23" width="43.7109375" customWidth="1"/>
    <col min="24" max="24" width="19" customWidth="1"/>
    <col min="25" max="25" width="26.85546875" customWidth="1"/>
    <col min="26" max="26" width="18.42578125" customWidth="1"/>
    <col min="27" max="27" width="19.140625" customWidth="1"/>
    <col min="28" max="28" width="11" customWidth="1"/>
    <col min="29" max="29" width="10.85546875" customWidth="1"/>
    <col min="30" max="30" width="11.42578125" customWidth="1"/>
    <col min="31" max="31" width="13.7109375" customWidth="1"/>
    <col min="32" max="32" width="11" customWidth="1"/>
    <col min="33" max="33" width="8.42578125" bestFit="1" customWidth="1"/>
    <col min="34" max="34" width="10.42578125" bestFit="1" customWidth="1"/>
    <col min="35" max="35" width="11.7109375" customWidth="1"/>
    <col min="36" max="36" width="10.42578125" bestFit="1" customWidth="1"/>
    <col min="37" max="37" width="11.7109375" customWidth="1"/>
    <col min="38" max="38" width="10.42578125" customWidth="1"/>
    <col min="39" max="39" width="11.7109375" customWidth="1"/>
    <col min="40" max="40" width="10.42578125" customWidth="1"/>
    <col min="41" max="41" width="11.7109375" customWidth="1"/>
    <col min="42" max="42" width="10.42578125" customWidth="1"/>
    <col min="43" max="43" width="11.7109375" customWidth="1"/>
    <col min="44" max="44" width="10.42578125" customWidth="1"/>
    <col min="45" max="45" width="11.7109375" customWidth="1"/>
    <col min="46" max="46" width="10.42578125" customWidth="1"/>
    <col min="47" max="57" width="11.7109375" customWidth="1"/>
    <col min="58" max="58" width="9.85546875" bestFit="1" customWidth="1"/>
    <col min="59" max="59" width="20.140625" bestFit="1" customWidth="1"/>
    <col min="60" max="60" width="22" bestFit="1" customWidth="1"/>
    <col min="61" max="62" width="11.42578125" bestFit="1" customWidth="1"/>
    <col min="63" max="64" width="13.140625" bestFit="1" customWidth="1"/>
    <col min="65" max="65" width="13.42578125" customWidth="1"/>
    <col min="66" max="66" width="12.42578125" customWidth="1"/>
    <col min="67" max="67" width="15" customWidth="1"/>
    <col min="68" max="68" width="12.28515625" customWidth="1"/>
    <col min="69" max="69" width="12.85546875" customWidth="1"/>
    <col min="70" max="70" width="2" bestFit="1" customWidth="1"/>
    <col min="71" max="71" width="11.42578125" customWidth="1"/>
    <col min="72" max="72" width="8.85546875" customWidth="1"/>
    <col min="73" max="75" width="9.42578125" customWidth="1"/>
    <col min="76" max="76" width="11.42578125" customWidth="1"/>
    <col min="77" max="78" width="9.42578125" customWidth="1"/>
    <col min="79" max="79" width="10" customWidth="1"/>
    <col min="80" max="82" width="24.42578125" customWidth="1"/>
    <col min="83" max="86" width="15.28515625" customWidth="1"/>
    <col min="87" max="87" width="24" customWidth="1"/>
    <col min="88" max="90" width="11.42578125" customWidth="1"/>
    <col min="91" max="92" width="2" bestFit="1" customWidth="1"/>
    <col min="93" max="93" width="74.85546875" customWidth="1"/>
  </cols>
  <sheetData>
    <row r="1" spans="1:97" ht="21" customHeight="1">
      <c r="B1" s="61" t="s">
        <v>85</v>
      </c>
      <c r="C1" s="231"/>
      <c r="D1" s="231"/>
      <c r="E1" s="231"/>
      <c r="F1" s="231"/>
      <c r="G1" s="237" t="s">
        <v>174</v>
      </c>
      <c r="H1" s="238"/>
      <c r="I1" s="238"/>
      <c r="J1" s="238"/>
      <c r="K1" s="238"/>
      <c r="L1" s="238"/>
      <c r="M1" s="238"/>
      <c r="N1" s="238"/>
      <c r="O1" s="230" t="s">
        <v>175</v>
      </c>
      <c r="P1" s="230"/>
      <c r="Q1" s="230"/>
      <c r="S1" s="52"/>
      <c r="T1" s="52"/>
      <c r="U1" s="52"/>
      <c r="X1" s="23"/>
      <c r="Y1" s="24"/>
      <c r="Z1" s="3"/>
      <c r="AD1" s="25"/>
      <c r="AF1" s="23"/>
      <c r="AH1" s="23"/>
      <c r="AJ1" s="23"/>
      <c r="AL1" s="23"/>
      <c r="AN1" s="23"/>
      <c r="AP1" s="23"/>
      <c r="AR1" s="23"/>
      <c r="AT1" s="23"/>
      <c r="AV1" s="23"/>
      <c r="AX1" s="23"/>
      <c r="AZ1" s="23"/>
      <c r="BB1" s="23"/>
      <c r="BD1" s="23"/>
      <c r="BI1" s="23"/>
      <c r="BJ1" s="23"/>
      <c r="BK1" s="23"/>
      <c r="BL1" s="23"/>
      <c r="BM1" s="225" t="s">
        <v>7</v>
      </c>
      <c r="BN1" s="225"/>
      <c r="BO1" s="225"/>
      <c r="BP1" s="225"/>
      <c r="BQ1" s="225"/>
      <c r="BR1" s="225"/>
    </row>
    <row r="2" spans="1:97" ht="21" customHeight="1">
      <c r="B2" s="62" t="s">
        <v>96</v>
      </c>
      <c r="C2" s="234"/>
      <c r="D2" s="235"/>
      <c r="E2" s="235"/>
      <c r="F2" s="236"/>
      <c r="G2" s="237"/>
      <c r="H2" s="238"/>
      <c r="I2" s="238"/>
      <c r="J2" s="238"/>
      <c r="K2" s="238"/>
      <c r="L2" s="238"/>
      <c r="M2" s="238"/>
      <c r="N2" s="238"/>
      <c r="O2" s="230"/>
      <c r="P2" s="230"/>
      <c r="Q2" s="230"/>
      <c r="S2" s="52"/>
      <c r="T2" s="52"/>
      <c r="U2" s="52"/>
      <c r="X2" s="23"/>
      <c r="Y2" s="24"/>
      <c r="Z2" s="3"/>
      <c r="AD2" s="25"/>
      <c r="AF2" s="23"/>
      <c r="AH2" s="23"/>
      <c r="AJ2" s="23"/>
      <c r="AL2" s="23"/>
      <c r="AN2" s="23"/>
      <c r="AP2" s="23"/>
      <c r="AR2" s="23"/>
      <c r="AT2" s="23"/>
      <c r="AV2" s="23"/>
      <c r="AX2" s="23"/>
      <c r="AZ2" s="23"/>
      <c r="BB2" s="23"/>
      <c r="BD2" s="23"/>
      <c r="BI2" s="23"/>
      <c r="BJ2" s="23"/>
      <c r="BK2" s="23"/>
      <c r="BL2" s="23"/>
      <c r="BM2" s="225"/>
      <c r="BN2" s="225"/>
      <c r="BO2" s="225"/>
      <c r="BP2" s="225"/>
      <c r="BQ2" s="225"/>
      <c r="BR2" s="225"/>
    </row>
    <row r="3" spans="1:97" ht="18" customHeight="1">
      <c r="B3" s="122" t="s">
        <v>163</v>
      </c>
      <c r="C3" s="232"/>
      <c r="D3" s="233"/>
      <c r="E3" s="233"/>
      <c r="F3" s="233"/>
      <c r="G3" s="120"/>
      <c r="H3" s="118"/>
      <c r="I3" s="118"/>
      <c r="J3" s="118"/>
      <c r="K3" s="118"/>
      <c r="L3" s="118"/>
      <c r="M3" s="118"/>
      <c r="N3" s="118"/>
      <c r="O3" s="230"/>
      <c r="P3" s="230"/>
      <c r="Q3" s="230"/>
      <c r="S3" s="52"/>
      <c r="T3" s="52"/>
      <c r="U3" s="52"/>
      <c r="X3" s="23"/>
      <c r="Y3" s="24"/>
      <c r="Z3" s="3"/>
      <c r="AD3" s="25"/>
      <c r="AF3" s="23"/>
      <c r="AH3" s="23"/>
      <c r="AJ3" s="23"/>
      <c r="AL3" s="23"/>
      <c r="AN3" s="23"/>
      <c r="AP3" s="23"/>
      <c r="AR3" s="23"/>
      <c r="AT3" s="23"/>
      <c r="AV3" s="23"/>
      <c r="AX3" s="23"/>
      <c r="AZ3" s="23"/>
      <c r="BB3" s="23"/>
      <c r="BD3" s="23"/>
      <c r="BI3" s="23"/>
      <c r="BJ3" s="23"/>
      <c r="BK3" s="23"/>
      <c r="BL3" s="23"/>
      <c r="BM3" s="225"/>
      <c r="BN3" s="225"/>
      <c r="BO3" s="225"/>
      <c r="BP3" s="225"/>
      <c r="BQ3" s="225"/>
      <c r="BR3" s="225"/>
    </row>
    <row r="4" spans="1:97" ht="12.75" customHeight="1">
      <c r="B4" s="60"/>
      <c r="C4" s="50"/>
      <c r="D4" s="50"/>
      <c r="E4" s="50"/>
      <c r="F4" s="50"/>
      <c r="G4" s="119"/>
      <c r="H4" s="119"/>
      <c r="I4" s="119"/>
      <c r="J4" s="119"/>
      <c r="K4" s="119"/>
      <c r="L4" s="119"/>
      <c r="M4" s="119"/>
      <c r="O4" s="230"/>
      <c r="P4" s="230"/>
      <c r="Q4" s="230"/>
      <c r="S4" s="52"/>
      <c r="T4" s="52"/>
      <c r="U4" s="52"/>
      <c r="X4" s="23"/>
      <c r="Y4" s="24"/>
      <c r="Z4" s="3"/>
      <c r="AD4" s="25"/>
      <c r="AF4" s="23"/>
      <c r="AH4" s="23"/>
      <c r="AJ4" s="23"/>
      <c r="AL4" s="23"/>
      <c r="AN4" s="23"/>
      <c r="AP4" s="23"/>
      <c r="AR4" s="23"/>
      <c r="AT4" s="23"/>
      <c r="AV4" s="23"/>
      <c r="AX4" s="23"/>
      <c r="AZ4" s="23"/>
      <c r="BB4" s="23"/>
      <c r="BD4" s="23"/>
      <c r="BI4" s="23"/>
      <c r="BJ4" s="23"/>
      <c r="BK4" s="23"/>
      <c r="BL4" s="23"/>
      <c r="BM4" s="225"/>
      <c r="BN4" s="225"/>
      <c r="BO4" s="225"/>
      <c r="BP4" s="225"/>
      <c r="BQ4" s="225"/>
      <c r="BR4" s="225"/>
    </row>
    <row r="5" spans="1:97" ht="25.5" customHeight="1">
      <c r="B5" s="241" t="s">
        <v>86</v>
      </c>
      <c r="C5" s="228"/>
      <c r="D5" s="77">
        <f>SUM(Calcul!$B$2:$B$5)</f>
        <v>0</v>
      </c>
      <c r="E5" s="49"/>
      <c r="F5" s="229" t="s">
        <v>173</v>
      </c>
      <c r="G5" s="229"/>
      <c r="H5" s="229"/>
      <c r="I5" s="229"/>
      <c r="J5" s="229"/>
      <c r="K5" s="229"/>
      <c r="L5" s="229"/>
      <c r="M5" s="229"/>
      <c r="N5" s="229"/>
      <c r="O5" s="230"/>
      <c r="P5" s="230"/>
      <c r="Q5" s="230"/>
      <c r="S5" s="52"/>
      <c r="T5" s="52"/>
      <c r="U5" s="52"/>
      <c r="X5" s="23"/>
      <c r="Y5" s="24"/>
      <c r="Z5" s="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1"/>
      <c r="BG5" s="40" t="s">
        <v>8</v>
      </c>
      <c r="BH5" s="1"/>
      <c r="BK5" s="23"/>
      <c r="BL5" s="23"/>
      <c r="BM5" s="225"/>
      <c r="BN5" s="225"/>
      <c r="BO5" s="225"/>
      <c r="BP5" s="225"/>
      <c r="BQ5" s="225"/>
      <c r="BR5" s="225"/>
      <c r="BS5" s="26"/>
      <c r="BT5" s="26"/>
      <c r="BU5" s="26"/>
      <c r="BV5" s="26"/>
    </row>
    <row r="6" spans="1:97" ht="19.5" customHeight="1">
      <c r="B6" s="241" t="s">
        <v>88</v>
      </c>
      <c r="C6" s="228"/>
      <c r="D6" s="76">
        <f>Calcul!$B$8</f>
        <v>0</v>
      </c>
      <c r="E6" s="54"/>
      <c r="F6" s="229"/>
      <c r="G6" s="229"/>
      <c r="H6" s="229"/>
      <c r="I6" s="229"/>
      <c r="J6" s="229"/>
      <c r="K6" s="229"/>
      <c r="L6" s="229"/>
      <c r="M6" s="229"/>
      <c r="N6" s="229"/>
      <c r="O6" s="230"/>
      <c r="P6" s="230"/>
      <c r="Q6" s="230"/>
      <c r="S6" s="54"/>
      <c r="T6" s="54"/>
      <c r="U6" s="54"/>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row>
    <row r="7" spans="1:97" ht="21" customHeight="1">
      <c r="B7" s="241" t="s">
        <v>102</v>
      </c>
      <c r="C7" s="228"/>
      <c r="D7" s="76">
        <f>D5-D6-D9</f>
        <v>0</v>
      </c>
      <c r="E7" s="54"/>
      <c r="F7" s="229"/>
      <c r="G7" s="229"/>
      <c r="H7" s="229"/>
      <c r="I7" s="229"/>
      <c r="J7" s="229"/>
      <c r="K7" s="229"/>
      <c r="L7" s="229"/>
      <c r="M7" s="229"/>
      <c r="N7" s="229"/>
      <c r="O7" s="230"/>
      <c r="P7" s="230"/>
      <c r="Q7" s="230"/>
      <c r="S7" s="54"/>
      <c r="T7" s="54"/>
      <c r="U7" s="54"/>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row>
    <row r="8" spans="1:97" ht="19.5" customHeight="1">
      <c r="B8" s="241" t="s">
        <v>90</v>
      </c>
      <c r="C8" s="228"/>
      <c r="D8" s="76">
        <f>Calcul!$B$9</f>
        <v>0</v>
      </c>
      <c r="E8" s="54"/>
      <c r="F8" s="229"/>
      <c r="G8" s="229"/>
      <c r="H8" s="229"/>
      <c r="I8" s="229"/>
      <c r="J8" s="229"/>
      <c r="K8" s="229"/>
      <c r="L8" s="229"/>
      <c r="M8" s="229"/>
      <c r="N8" s="229"/>
      <c r="O8" s="230"/>
      <c r="P8" s="230"/>
      <c r="Q8" s="230"/>
      <c r="S8" s="54"/>
      <c r="T8" s="54"/>
      <c r="U8" s="54"/>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row>
    <row r="9" spans="1:97" ht="16.5" customHeight="1">
      <c r="B9" s="241" t="s">
        <v>91</v>
      </c>
      <c r="C9" s="228"/>
      <c r="D9" s="76">
        <f>COUNTIF(Tableau1[Évolution du 
Cas ],"Décès covid")</f>
        <v>0</v>
      </c>
      <c r="E9" s="54"/>
      <c r="F9" s="229"/>
      <c r="G9" s="229"/>
      <c r="H9" s="229"/>
      <c r="I9" s="229"/>
      <c r="J9" s="229"/>
      <c r="K9" s="229"/>
      <c r="L9" s="229"/>
      <c r="M9" s="229"/>
      <c r="N9" s="229"/>
      <c r="O9" s="230"/>
      <c r="P9" s="230"/>
      <c r="Q9" s="230"/>
      <c r="S9" s="54"/>
      <c r="T9" s="54"/>
      <c r="U9" s="54"/>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row>
    <row r="10" spans="1:97" ht="18.75" customHeight="1">
      <c r="B10" s="226" t="s">
        <v>87</v>
      </c>
      <c r="C10" s="228"/>
      <c r="D10" s="68">
        <f>SUM(Calcul!$E$2:$E$5)</f>
        <v>0</v>
      </c>
      <c r="E10" s="45"/>
      <c r="F10" s="229"/>
      <c r="G10" s="229"/>
      <c r="H10" s="229"/>
      <c r="I10" s="229"/>
      <c r="J10" s="229"/>
      <c r="K10" s="229"/>
      <c r="L10" s="229"/>
      <c r="M10" s="229"/>
      <c r="N10" s="229"/>
      <c r="O10" s="230"/>
      <c r="P10" s="230"/>
      <c r="Q10" s="230"/>
      <c r="S10" s="223"/>
      <c r="T10" s="223"/>
      <c r="U10" s="223"/>
      <c r="V10" s="223"/>
      <c r="W10" s="223"/>
      <c r="X10" s="223"/>
      <c r="Y10" s="44"/>
      <c r="Z10" s="223"/>
      <c r="AA10" s="223"/>
      <c r="AB10" s="224"/>
      <c r="AC10" s="224"/>
      <c r="AD10" s="222"/>
      <c r="AE10" s="222"/>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45"/>
      <c r="BG10" s="44"/>
      <c r="BH10" s="222"/>
      <c r="BI10" s="222"/>
      <c r="BJ10" s="222"/>
      <c r="BK10" s="222"/>
      <c r="BL10" s="222"/>
      <c r="BM10" s="222"/>
      <c r="BN10" s="222"/>
      <c r="BO10" s="222"/>
      <c r="BP10" s="222"/>
      <c r="BQ10" s="223"/>
      <c r="BR10" s="223"/>
      <c r="BS10" s="223"/>
      <c r="BT10" s="223"/>
      <c r="BU10" s="223"/>
      <c r="BV10" s="223"/>
      <c r="BW10" s="223"/>
      <c r="BX10" s="223"/>
      <c r="BY10" s="223"/>
      <c r="BZ10" s="223"/>
      <c r="CA10" s="223"/>
      <c r="CB10" s="43"/>
      <c r="CC10" s="43"/>
      <c r="CD10" s="43"/>
      <c r="CE10" s="43"/>
      <c r="CF10" s="43"/>
      <c r="CG10" s="43"/>
      <c r="CH10" s="43"/>
      <c r="CI10" s="43"/>
      <c r="CJ10" s="43"/>
      <c r="CK10" s="43"/>
      <c r="CL10" s="43"/>
      <c r="CM10" s="43"/>
      <c r="CN10" s="43"/>
      <c r="CO10" s="46"/>
      <c r="CP10" s="47"/>
      <c r="CQ10" s="47"/>
      <c r="CR10" s="47"/>
      <c r="CS10" s="47"/>
    </row>
    <row r="11" spans="1:97" ht="17.25" customHeight="1">
      <c r="B11" s="226" t="s">
        <v>89</v>
      </c>
      <c r="C11" s="227"/>
      <c r="D11" s="68">
        <f>Calcul!E8</f>
        <v>0</v>
      </c>
      <c r="E11" s="45"/>
      <c r="F11" s="229"/>
      <c r="G11" s="229"/>
      <c r="H11" s="229"/>
      <c r="I11" s="229"/>
      <c r="J11" s="229"/>
      <c r="K11" s="229"/>
      <c r="L11" s="229"/>
      <c r="M11" s="229"/>
      <c r="N11" s="229"/>
      <c r="O11" s="230"/>
      <c r="P11" s="230"/>
      <c r="Q11" s="230"/>
      <c r="S11" s="45"/>
      <c r="T11" s="45"/>
      <c r="U11" s="45"/>
      <c r="V11" s="45"/>
      <c r="W11" s="45"/>
      <c r="X11" s="45"/>
      <c r="Y11" s="44"/>
      <c r="Z11" s="45"/>
      <c r="AA11" s="45"/>
      <c r="AB11" s="48"/>
      <c r="AC11" s="48"/>
      <c r="AD11" s="44"/>
      <c r="AE11" s="44"/>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4"/>
      <c r="BH11" s="44"/>
      <c r="BI11" s="44"/>
      <c r="BJ11" s="44"/>
      <c r="BK11" s="44"/>
      <c r="BL11" s="44"/>
      <c r="BM11" s="44"/>
      <c r="BN11" s="44"/>
      <c r="BO11" s="44"/>
      <c r="BP11" s="44"/>
      <c r="BQ11" s="45"/>
      <c r="BR11" s="45"/>
      <c r="BS11" s="45"/>
      <c r="BT11" s="45"/>
      <c r="BU11" s="45"/>
      <c r="BV11" s="45"/>
      <c r="BW11" s="45"/>
      <c r="BX11" s="45"/>
      <c r="BY11" s="45"/>
      <c r="BZ11" s="45"/>
      <c r="CA11" s="45"/>
      <c r="CB11" s="43"/>
      <c r="CC11" s="43"/>
      <c r="CD11" s="43"/>
      <c r="CE11" s="43"/>
      <c r="CF11" s="43"/>
      <c r="CG11" s="43"/>
      <c r="CH11" s="43"/>
      <c r="CI11" s="43"/>
      <c r="CJ11" s="43"/>
      <c r="CK11" s="43"/>
      <c r="CL11" s="43"/>
      <c r="CM11" s="43"/>
      <c r="CN11" s="43"/>
      <c r="CO11" s="46"/>
      <c r="CP11" s="47"/>
      <c r="CQ11" s="47"/>
      <c r="CR11" s="47"/>
      <c r="CS11" s="47"/>
    </row>
    <row r="12" spans="1:97" ht="15" customHeight="1">
      <c r="E12" s="45"/>
      <c r="F12" s="100"/>
      <c r="G12" s="100"/>
      <c r="H12" s="100"/>
      <c r="I12" s="100"/>
      <c r="J12" s="100"/>
      <c r="K12" s="100"/>
      <c r="L12" s="100"/>
      <c r="M12" s="100"/>
      <c r="N12" s="100"/>
      <c r="O12" s="230"/>
      <c r="P12" s="230"/>
      <c r="Q12" s="230"/>
      <c r="S12" s="45"/>
      <c r="T12" s="45"/>
      <c r="U12" s="45"/>
      <c r="V12" s="45"/>
      <c r="W12" s="45"/>
      <c r="X12" s="45"/>
      <c r="Y12" s="44"/>
      <c r="Z12" s="45"/>
      <c r="AA12" s="45"/>
      <c r="AB12" s="48"/>
      <c r="AC12" s="48"/>
      <c r="AD12" s="44"/>
      <c r="AE12" s="44"/>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4"/>
      <c r="BH12" s="44"/>
      <c r="BI12" s="44"/>
      <c r="BJ12" s="44"/>
      <c r="BK12" s="44"/>
      <c r="BL12" s="44"/>
      <c r="BM12" s="44"/>
      <c r="BN12" s="44"/>
      <c r="BO12" s="44"/>
      <c r="BP12" s="44"/>
      <c r="BQ12" s="45"/>
      <c r="BR12" s="45"/>
      <c r="BS12" s="45"/>
      <c r="BT12" s="45"/>
      <c r="BU12" s="45"/>
      <c r="BV12" s="45"/>
      <c r="BW12" s="45"/>
      <c r="BX12" s="45"/>
      <c r="BY12" s="45"/>
      <c r="BZ12" s="45"/>
      <c r="CA12" s="45"/>
      <c r="CB12" s="43"/>
      <c r="CC12" s="43"/>
      <c r="CD12" s="43"/>
      <c r="CE12" s="43"/>
      <c r="CF12" s="43"/>
      <c r="CG12" s="43"/>
      <c r="CH12" s="43"/>
      <c r="CI12" s="43"/>
      <c r="CJ12" s="43"/>
      <c r="CK12" s="43"/>
      <c r="CL12" s="43"/>
      <c r="CM12" s="43"/>
      <c r="CN12" s="43"/>
      <c r="CO12" s="46"/>
      <c r="CP12" s="47"/>
      <c r="CQ12" s="47"/>
      <c r="CR12" s="47"/>
      <c r="CS12" s="47"/>
    </row>
    <row r="13" spans="1:97" ht="15" customHeight="1">
      <c r="B13" s="59"/>
      <c r="C13" s="59"/>
      <c r="D13" s="45"/>
      <c r="E13" s="45"/>
      <c r="F13" s="66"/>
      <c r="G13" s="66"/>
      <c r="H13" s="66"/>
      <c r="I13" s="66"/>
      <c r="J13" s="66"/>
      <c r="O13" s="230"/>
      <c r="P13" s="230"/>
      <c r="Q13" s="230"/>
      <c r="S13" s="45"/>
      <c r="T13" s="45"/>
      <c r="U13" s="45"/>
      <c r="V13" s="45"/>
      <c r="W13" s="45"/>
      <c r="X13" s="45"/>
      <c r="Y13" s="44"/>
      <c r="Z13" s="45"/>
      <c r="AA13" s="45"/>
      <c r="AB13" s="48"/>
      <c r="AC13" s="48"/>
      <c r="AD13" s="44"/>
      <c r="AE13" s="44"/>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4"/>
      <c r="BH13" s="44"/>
      <c r="BI13" s="44"/>
      <c r="BJ13" s="44"/>
      <c r="BK13" s="44"/>
      <c r="BL13" s="44"/>
      <c r="BM13" s="44"/>
      <c r="BN13" s="44"/>
      <c r="BO13" s="44"/>
      <c r="BP13" s="44"/>
      <c r="BQ13" s="45"/>
      <c r="BR13" s="45"/>
      <c r="BS13" s="45"/>
      <c r="BT13" s="45"/>
      <c r="BU13" s="45"/>
      <c r="BV13" s="45"/>
      <c r="BW13" s="45"/>
      <c r="BX13" s="45"/>
      <c r="BY13" s="45"/>
      <c r="BZ13" s="45"/>
      <c r="CA13" s="45"/>
      <c r="CB13" s="43"/>
      <c r="CC13" s="43"/>
      <c r="CD13" s="43"/>
      <c r="CE13" s="43"/>
      <c r="CF13" s="43"/>
      <c r="CG13" s="43"/>
      <c r="CH13" s="43"/>
      <c r="CI13" s="43"/>
      <c r="CJ13" s="43"/>
      <c r="CK13" s="43"/>
      <c r="CL13" s="43"/>
      <c r="CM13" s="43"/>
      <c r="CN13" s="43"/>
      <c r="CO13" s="46"/>
      <c r="CP13" s="47"/>
      <c r="CQ13" s="47"/>
      <c r="CR13" s="47"/>
      <c r="CS13" s="47"/>
    </row>
    <row r="14" spans="1:97" ht="43.5" customHeight="1">
      <c r="A14" s="239" t="s">
        <v>108</v>
      </c>
      <c r="B14" s="240"/>
      <c r="C14" s="83"/>
      <c r="D14" s="239" t="s">
        <v>109</v>
      </c>
      <c r="E14" s="240"/>
      <c r="F14" s="240"/>
      <c r="G14" s="83"/>
      <c r="H14" s="75" t="s">
        <v>105</v>
      </c>
      <c r="I14" s="74">
        <f>G14+10</f>
        <v>10</v>
      </c>
      <c r="J14" s="58"/>
      <c r="Q14" s="54"/>
      <c r="R14" s="54"/>
      <c r="S14" s="54"/>
      <c r="T14" s="54"/>
      <c r="U14" s="54"/>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row>
    <row r="15" spans="1:97" ht="9" customHeight="1">
      <c r="A15" s="70"/>
      <c r="B15" s="71"/>
      <c r="C15" s="54"/>
      <c r="D15" s="54"/>
      <c r="E15" s="54"/>
      <c r="F15" s="58"/>
      <c r="G15" s="58"/>
      <c r="H15" s="58"/>
      <c r="I15" s="58"/>
      <c r="J15" s="58"/>
      <c r="Q15" s="54"/>
      <c r="R15" s="54"/>
      <c r="S15" s="54"/>
      <c r="T15" s="54"/>
      <c r="U15" s="54"/>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row>
    <row r="16" spans="1:97" ht="64.5" customHeight="1">
      <c r="A16" s="73" t="s">
        <v>103</v>
      </c>
      <c r="B16" s="28" t="s">
        <v>110</v>
      </c>
      <c r="C16" s="29" t="s">
        <v>11</v>
      </c>
      <c r="D16" s="30" t="s">
        <v>95</v>
      </c>
      <c r="E16" s="30" t="s">
        <v>92</v>
      </c>
      <c r="F16" s="30" t="s">
        <v>93</v>
      </c>
      <c r="G16" s="31" t="s">
        <v>162</v>
      </c>
      <c r="H16" s="31" t="s">
        <v>104</v>
      </c>
      <c r="I16" s="63" t="s">
        <v>13</v>
      </c>
      <c r="J16" s="64" t="s">
        <v>84</v>
      </c>
      <c r="K16" s="42" t="s">
        <v>94</v>
      </c>
      <c r="L16" s="42" t="s">
        <v>99</v>
      </c>
      <c r="M16" s="30" t="s">
        <v>80</v>
      </c>
      <c r="N16" s="30" t="s">
        <v>81</v>
      </c>
      <c r="O16" s="31" t="s">
        <v>170</v>
      </c>
      <c r="P16" s="42" t="s">
        <v>83</v>
      </c>
      <c r="Q16" s="42" t="s">
        <v>9</v>
      </c>
      <c r="R16" s="121"/>
    </row>
    <row r="17" spans="1:17" ht="16.5" customHeight="1">
      <c r="A17" s="72">
        <v>1</v>
      </c>
      <c r="B17" s="36"/>
      <c r="C17" s="78"/>
      <c r="D17" s="79"/>
      <c r="E17" s="41"/>
      <c r="F17" s="22"/>
      <c r="G17" s="10"/>
      <c r="H17" s="21"/>
      <c r="I17" s="21"/>
      <c r="J17" s="21"/>
      <c r="K17" s="10"/>
      <c r="L17" s="21"/>
      <c r="M17" s="10"/>
      <c r="N17" s="10"/>
      <c r="O17" s="21"/>
      <c r="P17" s="10"/>
      <c r="Q17" s="10"/>
    </row>
    <row r="18" spans="1:17" ht="16.5" customHeight="1">
      <c r="A18" s="69">
        <v>2</v>
      </c>
      <c r="B18" s="36"/>
      <c r="C18" s="80"/>
      <c r="D18" s="81"/>
      <c r="E18" s="22"/>
      <c r="F18" s="22"/>
      <c r="G18" s="10"/>
      <c r="H18" s="21"/>
      <c r="I18" s="21"/>
      <c r="J18" s="21"/>
      <c r="K18" s="10"/>
      <c r="L18" s="21"/>
      <c r="M18" s="10"/>
      <c r="N18" s="10"/>
      <c r="O18" s="21"/>
      <c r="P18" s="10"/>
      <c r="Q18" s="10"/>
    </row>
    <row r="19" spans="1:17" ht="16.5" customHeight="1">
      <c r="A19" s="72">
        <v>3</v>
      </c>
      <c r="B19" s="36"/>
      <c r="C19" s="37"/>
      <c r="D19" s="81"/>
      <c r="E19" s="41"/>
      <c r="F19" s="22"/>
      <c r="G19" s="10"/>
      <c r="H19" s="21"/>
      <c r="I19" s="21"/>
      <c r="J19" s="21"/>
      <c r="K19" s="10"/>
      <c r="L19" s="21"/>
      <c r="M19" s="10"/>
      <c r="N19" s="10"/>
      <c r="O19" s="21"/>
      <c r="P19" s="10"/>
      <c r="Q19" s="10"/>
    </row>
    <row r="20" spans="1:17" ht="16.5" customHeight="1">
      <c r="A20" s="69">
        <v>4</v>
      </c>
      <c r="B20" s="36"/>
      <c r="C20" s="80"/>
      <c r="D20" s="82"/>
      <c r="E20" s="22"/>
      <c r="F20" s="22"/>
      <c r="G20" s="10"/>
      <c r="H20" s="21"/>
      <c r="I20" s="21"/>
      <c r="J20" s="21"/>
      <c r="K20" s="10"/>
      <c r="L20" s="21"/>
      <c r="M20" s="10"/>
      <c r="N20" s="10"/>
      <c r="O20" s="21"/>
      <c r="P20" s="10"/>
      <c r="Q20" s="10"/>
    </row>
    <row r="21" spans="1:17" ht="16.5" customHeight="1">
      <c r="A21" s="72">
        <v>5</v>
      </c>
      <c r="B21" s="36"/>
      <c r="C21" s="37"/>
      <c r="D21" s="35"/>
      <c r="E21" s="41"/>
      <c r="F21" s="22"/>
      <c r="G21" s="10"/>
      <c r="H21" s="21"/>
      <c r="I21" s="21"/>
      <c r="J21" s="21"/>
      <c r="K21" s="10"/>
      <c r="L21" s="21"/>
      <c r="M21" s="10"/>
      <c r="N21" s="10"/>
      <c r="O21" s="21"/>
      <c r="P21" s="10"/>
      <c r="Q21" s="10"/>
    </row>
    <row r="22" spans="1:17">
      <c r="A22" s="69">
        <v>6</v>
      </c>
      <c r="B22" s="9"/>
      <c r="C22" s="21"/>
      <c r="D22" s="6"/>
      <c r="E22" s="22" t="s">
        <v>115</v>
      </c>
      <c r="F22" s="22"/>
      <c r="G22" s="10"/>
      <c r="H22" s="21"/>
      <c r="I22" s="21"/>
      <c r="J22" s="21"/>
      <c r="K22" s="10"/>
      <c r="L22" s="10"/>
      <c r="M22" s="10"/>
      <c r="N22" s="10"/>
      <c r="O22" s="21"/>
      <c r="P22" s="10"/>
      <c r="Q22" s="10"/>
    </row>
    <row r="23" spans="1:17">
      <c r="A23" s="72">
        <v>7</v>
      </c>
      <c r="B23" s="9"/>
      <c r="C23" s="21"/>
      <c r="D23" s="6"/>
      <c r="E23" s="22"/>
      <c r="F23" s="22"/>
      <c r="G23" s="10"/>
      <c r="H23" s="21"/>
      <c r="I23" s="21"/>
      <c r="J23" s="21"/>
      <c r="K23" s="10"/>
      <c r="L23" s="10"/>
      <c r="M23" s="10"/>
      <c r="N23" s="10"/>
      <c r="O23" s="21"/>
      <c r="P23" s="10"/>
      <c r="Q23" s="10"/>
    </row>
    <row r="24" spans="1:17">
      <c r="A24" s="69">
        <v>8</v>
      </c>
      <c r="B24" s="9"/>
      <c r="C24" s="21"/>
      <c r="D24" s="6"/>
      <c r="E24" s="22"/>
      <c r="F24" s="22"/>
      <c r="G24" s="10"/>
      <c r="H24" s="21"/>
      <c r="I24" s="21"/>
      <c r="J24" s="21"/>
      <c r="K24" s="10"/>
      <c r="L24" s="10"/>
      <c r="M24" s="10"/>
      <c r="N24" s="10"/>
      <c r="O24" s="21"/>
      <c r="P24" s="10"/>
      <c r="Q24" s="10"/>
    </row>
    <row r="25" spans="1:17">
      <c r="A25" s="72">
        <v>9</v>
      </c>
      <c r="B25" s="9"/>
      <c r="C25" s="21"/>
      <c r="D25" s="6"/>
      <c r="E25" s="22"/>
      <c r="F25" s="22"/>
      <c r="G25" s="10"/>
      <c r="H25" s="21"/>
      <c r="I25" s="21"/>
      <c r="J25" s="21"/>
      <c r="K25" s="10"/>
      <c r="L25" s="10"/>
      <c r="M25" s="10"/>
      <c r="N25" s="10"/>
      <c r="O25" s="21"/>
      <c r="P25" s="10"/>
      <c r="Q25" s="10"/>
    </row>
    <row r="26" spans="1:17">
      <c r="A26" s="69">
        <v>10</v>
      </c>
      <c r="B26" s="9"/>
      <c r="C26" s="21"/>
      <c r="D26" s="6"/>
      <c r="E26" s="22"/>
      <c r="F26" s="22"/>
      <c r="G26" s="10"/>
      <c r="H26" s="21"/>
      <c r="I26" s="21"/>
      <c r="J26" s="21"/>
      <c r="K26" s="10"/>
      <c r="L26" s="10"/>
      <c r="M26" s="10"/>
      <c r="N26" s="10"/>
      <c r="O26" s="21"/>
      <c r="P26" s="10"/>
      <c r="Q26" s="10"/>
    </row>
    <row r="27" spans="1:17">
      <c r="A27" s="72">
        <v>11</v>
      </c>
      <c r="B27" s="9"/>
      <c r="C27" s="21"/>
      <c r="D27" s="6"/>
      <c r="E27" s="22"/>
      <c r="F27" s="22"/>
      <c r="G27" s="10"/>
      <c r="H27" s="21"/>
      <c r="I27" s="21"/>
      <c r="J27" s="21"/>
      <c r="K27" s="10"/>
      <c r="L27" s="10"/>
      <c r="M27" s="10"/>
      <c r="N27" s="10"/>
      <c r="O27" s="21"/>
      <c r="P27" s="10"/>
      <c r="Q27" s="10"/>
    </row>
    <row r="28" spans="1:17">
      <c r="A28" s="69">
        <v>12</v>
      </c>
      <c r="B28" s="9"/>
      <c r="C28" s="21"/>
      <c r="D28" s="6"/>
      <c r="E28" s="22"/>
      <c r="F28" s="22"/>
      <c r="G28" s="10"/>
      <c r="H28" s="21"/>
      <c r="I28" s="21"/>
      <c r="J28" s="21"/>
      <c r="K28" s="10"/>
      <c r="L28" s="10"/>
      <c r="M28" s="10"/>
      <c r="N28" s="10"/>
      <c r="O28" s="21"/>
      <c r="P28" s="10"/>
      <c r="Q28" s="10"/>
    </row>
    <row r="29" spans="1:17">
      <c r="A29" s="72">
        <v>13</v>
      </c>
      <c r="B29" s="9"/>
      <c r="C29" s="21"/>
      <c r="D29" s="6"/>
      <c r="E29" s="22"/>
      <c r="F29" s="22"/>
      <c r="G29" s="10"/>
      <c r="H29" s="21"/>
      <c r="I29" s="21"/>
      <c r="J29" s="21"/>
      <c r="K29" s="10"/>
      <c r="L29" s="10"/>
      <c r="M29" s="10"/>
      <c r="N29" s="10"/>
      <c r="O29" s="21"/>
      <c r="P29" s="10"/>
      <c r="Q29" s="10"/>
    </row>
    <row r="30" spans="1:17">
      <c r="A30" s="69">
        <v>14</v>
      </c>
      <c r="B30" s="9"/>
      <c r="C30" s="21"/>
      <c r="D30" s="6"/>
      <c r="E30" s="22"/>
      <c r="F30" s="22"/>
      <c r="G30" s="10"/>
      <c r="H30" s="21"/>
      <c r="I30" s="21"/>
      <c r="J30" s="21"/>
      <c r="K30" s="10"/>
      <c r="L30" s="10"/>
      <c r="M30" s="10"/>
      <c r="N30" s="10"/>
      <c r="O30" s="21"/>
      <c r="P30" s="10"/>
      <c r="Q30" s="10"/>
    </row>
    <row r="31" spans="1:17">
      <c r="A31" s="72">
        <v>15</v>
      </c>
      <c r="B31" s="9"/>
      <c r="C31" s="21"/>
      <c r="D31" s="6"/>
      <c r="E31" s="22"/>
      <c r="F31" s="22"/>
      <c r="G31" s="10"/>
      <c r="H31" s="21"/>
      <c r="I31" s="21"/>
      <c r="J31" s="21"/>
      <c r="K31" s="10"/>
      <c r="L31" s="10"/>
      <c r="M31" s="10"/>
      <c r="N31" s="10"/>
      <c r="O31" s="21"/>
      <c r="P31" s="10"/>
      <c r="Q31" s="10"/>
    </row>
    <row r="32" spans="1:17">
      <c r="A32" s="69">
        <v>16</v>
      </c>
      <c r="B32" s="9"/>
      <c r="C32" s="21"/>
      <c r="D32" s="6"/>
      <c r="E32" s="22"/>
      <c r="F32" s="22"/>
      <c r="G32" s="10"/>
      <c r="H32" s="21"/>
      <c r="I32" s="21"/>
      <c r="J32" s="21"/>
      <c r="K32" s="10"/>
      <c r="L32" s="10"/>
      <c r="M32" s="10"/>
      <c r="N32" s="10"/>
      <c r="O32" s="21"/>
      <c r="P32" s="10"/>
      <c r="Q32" s="10"/>
    </row>
    <row r="33" spans="1:17">
      <c r="A33" s="72">
        <v>17</v>
      </c>
      <c r="B33" s="9"/>
      <c r="C33" s="21"/>
      <c r="D33" s="6"/>
      <c r="E33" s="22"/>
      <c r="F33" s="22"/>
      <c r="G33" s="10"/>
      <c r="H33" s="21"/>
      <c r="I33" s="21"/>
      <c r="J33" s="21"/>
      <c r="K33" s="10"/>
      <c r="L33" s="10"/>
      <c r="M33" s="10"/>
      <c r="N33" s="10"/>
      <c r="O33" s="21"/>
      <c r="P33" s="10"/>
      <c r="Q33" s="10"/>
    </row>
    <row r="34" spans="1:17">
      <c r="A34" s="69">
        <v>18</v>
      </c>
      <c r="B34" s="9"/>
      <c r="C34" s="21"/>
      <c r="D34" s="6"/>
      <c r="E34" s="22"/>
      <c r="F34" s="22"/>
      <c r="G34" s="10"/>
      <c r="H34" s="21"/>
      <c r="I34" s="21"/>
      <c r="J34" s="21"/>
      <c r="K34" s="10"/>
      <c r="L34" s="10"/>
      <c r="M34" s="10"/>
      <c r="N34" s="10"/>
      <c r="O34" s="21"/>
      <c r="P34" s="10"/>
      <c r="Q34" s="10"/>
    </row>
    <row r="35" spans="1:17">
      <c r="A35" s="72">
        <v>19</v>
      </c>
      <c r="B35" s="9"/>
      <c r="C35" s="21"/>
      <c r="D35" s="6"/>
      <c r="E35" s="22"/>
      <c r="F35" s="22"/>
      <c r="G35" s="10"/>
      <c r="H35" s="21"/>
      <c r="I35" s="21"/>
      <c r="J35" s="21"/>
      <c r="K35" s="10"/>
      <c r="L35" s="10"/>
      <c r="M35" s="10"/>
      <c r="N35" s="10"/>
      <c r="O35" s="21"/>
      <c r="P35" s="10"/>
      <c r="Q35" s="10"/>
    </row>
    <row r="36" spans="1:17">
      <c r="A36" s="69">
        <v>20</v>
      </c>
      <c r="B36" s="9"/>
      <c r="C36" s="21"/>
      <c r="D36" s="6"/>
      <c r="E36" s="22"/>
      <c r="F36" s="22"/>
      <c r="G36" s="10"/>
      <c r="H36" s="21"/>
      <c r="I36" s="21"/>
      <c r="J36" s="21"/>
      <c r="K36" s="10"/>
      <c r="L36" s="10"/>
      <c r="M36" s="10"/>
      <c r="N36" s="10"/>
      <c r="O36" s="21"/>
      <c r="P36" s="10"/>
      <c r="Q36" s="10"/>
    </row>
    <row r="37" spans="1:17">
      <c r="A37" s="72">
        <v>21</v>
      </c>
      <c r="B37" s="9"/>
      <c r="C37" s="21"/>
      <c r="D37" s="6"/>
      <c r="E37" s="22"/>
      <c r="F37" s="22"/>
      <c r="G37" s="10"/>
      <c r="H37" s="21"/>
      <c r="I37" s="21"/>
      <c r="J37" s="21"/>
      <c r="K37" s="10"/>
      <c r="L37" s="10"/>
      <c r="M37" s="10"/>
      <c r="N37" s="10"/>
      <c r="O37" s="21"/>
      <c r="P37" s="10"/>
      <c r="Q37" s="10"/>
    </row>
    <row r="38" spans="1:17">
      <c r="A38" s="69">
        <v>22</v>
      </c>
      <c r="B38" s="9"/>
      <c r="C38" s="21"/>
      <c r="D38" s="6"/>
      <c r="E38" s="22"/>
      <c r="F38" s="22"/>
      <c r="G38" s="10"/>
      <c r="H38" s="21"/>
      <c r="I38" s="21"/>
      <c r="J38" s="21"/>
      <c r="K38" s="10"/>
      <c r="L38" s="10"/>
      <c r="M38" s="10"/>
      <c r="N38" s="10"/>
      <c r="O38" s="21"/>
      <c r="P38" s="10"/>
      <c r="Q38" s="10"/>
    </row>
    <row r="39" spans="1:17">
      <c r="A39" s="72">
        <v>23</v>
      </c>
      <c r="B39" s="9"/>
      <c r="C39" s="21"/>
      <c r="D39" s="6"/>
      <c r="E39" s="22"/>
      <c r="F39" s="22"/>
      <c r="G39" s="10"/>
      <c r="H39" s="21"/>
      <c r="I39" s="21"/>
      <c r="J39" s="21"/>
      <c r="K39" s="10"/>
      <c r="L39" s="10"/>
      <c r="M39" s="10"/>
      <c r="N39" s="10"/>
      <c r="O39" s="21"/>
      <c r="P39" s="10"/>
      <c r="Q39" s="10"/>
    </row>
    <row r="40" spans="1:17">
      <c r="A40" s="69">
        <v>24</v>
      </c>
      <c r="B40" s="9"/>
      <c r="C40" s="21"/>
      <c r="D40" s="6"/>
      <c r="E40" s="22"/>
      <c r="F40" s="22"/>
      <c r="G40" s="10"/>
      <c r="H40" s="21"/>
      <c r="I40" s="21"/>
      <c r="J40" s="21"/>
      <c r="K40" s="10"/>
      <c r="L40" s="10"/>
      <c r="M40" s="10"/>
      <c r="N40" s="10"/>
      <c r="O40" s="21"/>
      <c r="P40" s="10"/>
      <c r="Q40" s="10"/>
    </row>
    <row r="41" spans="1:17">
      <c r="A41" s="72">
        <v>25</v>
      </c>
      <c r="B41" s="9"/>
      <c r="C41" s="21"/>
      <c r="D41" s="6"/>
      <c r="E41" s="22"/>
      <c r="F41" s="22"/>
      <c r="G41" s="10"/>
      <c r="H41" s="21"/>
      <c r="I41" s="21"/>
      <c r="J41" s="21"/>
      <c r="K41" s="10"/>
      <c r="L41" s="10"/>
      <c r="M41" s="10"/>
      <c r="N41" s="10"/>
      <c r="O41" s="21"/>
      <c r="P41" s="10"/>
      <c r="Q41" s="10"/>
    </row>
    <row r="42" spans="1:17">
      <c r="A42" s="69">
        <v>26</v>
      </c>
      <c r="B42" s="9"/>
      <c r="C42" s="21"/>
      <c r="D42" s="6"/>
      <c r="E42" s="22"/>
      <c r="F42" s="22"/>
      <c r="G42" s="10"/>
      <c r="H42" s="21"/>
      <c r="I42" s="21"/>
      <c r="J42" s="21"/>
      <c r="K42" s="10"/>
      <c r="L42" s="10"/>
      <c r="M42" s="10"/>
      <c r="N42" s="10"/>
      <c r="O42" s="21"/>
      <c r="P42" s="10"/>
      <c r="Q42" s="10"/>
    </row>
    <row r="43" spans="1:17">
      <c r="A43" s="72">
        <v>27</v>
      </c>
      <c r="B43" s="9"/>
      <c r="C43" s="21"/>
      <c r="D43" s="6"/>
      <c r="E43" s="22"/>
      <c r="F43" s="22"/>
      <c r="G43" s="10"/>
      <c r="H43" s="21"/>
      <c r="I43" s="21"/>
      <c r="J43" s="21"/>
      <c r="K43" s="10"/>
      <c r="L43" s="10"/>
      <c r="M43" s="10"/>
      <c r="N43" s="10"/>
      <c r="O43" s="21"/>
      <c r="P43" s="10"/>
      <c r="Q43" s="10"/>
    </row>
    <row r="44" spans="1:17">
      <c r="A44" s="69">
        <v>28</v>
      </c>
      <c r="B44" s="9"/>
      <c r="C44" s="21"/>
      <c r="D44" s="6"/>
      <c r="E44" s="22"/>
      <c r="F44" s="22"/>
      <c r="G44" s="10"/>
      <c r="H44" s="21"/>
      <c r="I44" s="21"/>
      <c r="J44" s="21"/>
      <c r="K44" s="10"/>
      <c r="L44" s="10"/>
      <c r="M44" s="10"/>
      <c r="N44" s="10"/>
      <c r="O44" s="21"/>
      <c r="P44" s="10"/>
      <c r="Q44" s="10"/>
    </row>
    <row r="45" spans="1:17">
      <c r="A45" s="72">
        <v>29</v>
      </c>
      <c r="B45" s="9"/>
      <c r="C45" s="21"/>
      <c r="D45" s="6"/>
      <c r="E45" s="22"/>
      <c r="F45" s="22"/>
      <c r="G45" s="10"/>
      <c r="H45" s="21"/>
      <c r="I45" s="21"/>
      <c r="J45" s="21"/>
      <c r="K45" s="10"/>
      <c r="L45" s="10"/>
      <c r="M45" s="10"/>
      <c r="N45" s="10"/>
      <c r="O45" s="21"/>
      <c r="P45" s="10"/>
      <c r="Q45" s="10"/>
    </row>
    <row r="46" spans="1:17">
      <c r="A46" s="69">
        <v>30</v>
      </c>
      <c r="B46" s="9"/>
      <c r="C46" s="21"/>
      <c r="D46" s="6"/>
      <c r="E46" s="22"/>
      <c r="F46" s="22"/>
      <c r="G46" s="10"/>
      <c r="H46" s="21"/>
      <c r="I46" s="21"/>
      <c r="J46" s="21"/>
      <c r="K46" s="10"/>
      <c r="L46" s="10"/>
      <c r="M46" s="10"/>
      <c r="N46" s="10"/>
      <c r="O46" s="21"/>
      <c r="P46" s="10"/>
      <c r="Q46" s="10"/>
    </row>
    <row r="47" spans="1:17">
      <c r="A47" s="72">
        <v>31</v>
      </c>
      <c r="B47" s="9"/>
      <c r="C47" s="21"/>
      <c r="D47" s="6"/>
      <c r="E47" s="22"/>
      <c r="F47" s="22"/>
      <c r="G47" s="10"/>
      <c r="H47" s="21"/>
      <c r="I47" s="21"/>
      <c r="J47" s="21"/>
      <c r="K47" s="10"/>
      <c r="L47" s="10"/>
      <c r="M47" s="10"/>
      <c r="N47" s="10"/>
      <c r="O47" s="21"/>
      <c r="P47" s="10"/>
      <c r="Q47" s="10"/>
    </row>
    <row r="48" spans="1:17">
      <c r="A48" s="69">
        <v>32</v>
      </c>
      <c r="B48" s="9"/>
      <c r="C48" s="21"/>
      <c r="D48" s="6"/>
      <c r="E48" s="22"/>
      <c r="F48" s="22"/>
      <c r="G48" s="10"/>
      <c r="H48" s="21"/>
      <c r="I48" s="21"/>
      <c r="J48" s="21"/>
      <c r="K48" s="10"/>
      <c r="L48" s="10"/>
      <c r="M48" s="10"/>
      <c r="N48" s="10"/>
      <c r="O48" s="21"/>
      <c r="P48" s="10"/>
      <c r="Q48" s="10"/>
    </row>
    <row r="49" spans="1:17">
      <c r="A49" s="72">
        <v>33</v>
      </c>
      <c r="B49" s="9"/>
      <c r="C49" s="21"/>
      <c r="D49" s="6"/>
      <c r="E49" s="22"/>
      <c r="F49" s="22"/>
      <c r="G49" s="10"/>
      <c r="H49" s="21"/>
      <c r="I49" s="21"/>
      <c r="J49" s="21"/>
      <c r="K49" s="10"/>
      <c r="L49" s="10"/>
      <c r="M49" s="10"/>
      <c r="N49" s="10"/>
      <c r="O49" s="21"/>
      <c r="P49" s="10"/>
      <c r="Q49" s="10"/>
    </row>
    <row r="50" spans="1:17">
      <c r="A50" s="69">
        <v>34</v>
      </c>
      <c r="B50" s="9"/>
      <c r="C50" s="21"/>
      <c r="D50" s="6"/>
      <c r="E50" s="22"/>
      <c r="F50" s="22"/>
      <c r="G50" s="10"/>
      <c r="H50" s="21"/>
      <c r="I50" s="21"/>
      <c r="J50" s="21"/>
      <c r="K50" s="10"/>
      <c r="L50" s="10"/>
      <c r="M50" s="10"/>
      <c r="N50" s="10"/>
      <c r="O50" s="21"/>
      <c r="P50" s="10"/>
      <c r="Q50" s="10"/>
    </row>
    <row r="51" spans="1:17">
      <c r="A51" s="72">
        <v>35</v>
      </c>
      <c r="B51" s="9"/>
      <c r="C51" s="21"/>
      <c r="D51" s="6"/>
      <c r="E51" s="22"/>
      <c r="F51" s="22"/>
      <c r="G51" s="10"/>
      <c r="H51" s="21"/>
      <c r="I51" s="21"/>
      <c r="J51" s="21"/>
      <c r="K51" s="10"/>
      <c r="L51" s="10"/>
      <c r="M51" s="10"/>
      <c r="N51" s="10"/>
      <c r="O51" s="21"/>
      <c r="P51" s="10"/>
      <c r="Q51" s="10"/>
    </row>
    <row r="52" spans="1:17">
      <c r="A52" s="69">
        <v>36</v>
      </c>
      <c r="B52" s="9"/>
      <c r="C52" s="21"/>
      <c r="D52" s="6"/>
      <c r="E52" s="22"/>
      <c r="F52" s="22"/>
      <c r="G52" s="10"/>
      <c r="H52" s="21"/>
      <c r="I52" s="21"/>
      <c r="J52" s="21"/>
      <c r="K52" s="10"/>
      <c r="L52" s="10"/>
      <c r="M52" s="10"/>
      <c r="N52" s="10"/>
      <c r="O52" s="21"/>
      <c r="P52" s="10"/>
      <c r="Q52" s="10"/>
    </row>
    <row r="53" spans="1:17">
      <c r="A53" s="72">
        <v>37</v>
      </c>
      <c r="B53" s="9"/>
      <c r="C53" s="21"/>
      <c r="D53" s="6"/>
      <c r="E53" s="22"/>
      <c r="F53" s="22"/>
      <c r="G53" s="10"/>
      <c r="H53" s="21"/>
      <c r="I53" s="21"/>
      <c r="J53" s="21"/>
      <c r="K53" s="10"/>
      <c r="L53" s="10"/>
      <c r="M53" s="10"/>
      <c r="N53" s="10"/>
      <c r="O53" s="21"/>
      <c r="P53" s="10"/>
      <c r="Q53" s="10"/>
    </row>
    <row r="54" spans="1:17">
      <c r="A54" s="69">
        <v>38</v>
      </c>
      <c r="B54" s="9"/>
      <c r="C54" s="21"/>
      <c r="D54" s="6"/>
      <c r="E54" s="22"/>
      <c r="F54" s="22"/>
      <c r="G54" s="10"/>
      <c r="H54" s="21"/>
      <c r="I54" s="21"/>
      <c r="J54" s="21"/>
      <c r="K54" s="10"/>
      <c r="L54" s="10"/>
      <c r="M54" s="10"/>
      <c r="N54" s="10"/>
      <c r="O54" s="21"/>
      <c r="P54" s="10"/>
      <c r="Q54" s="10"/>
    </row>
    <row r="55" spans="1:17">
      <c r="A55" s="72">
        <v>39</v>
      </c>
      <c r="B55" s="9"/>
      <c r="C55" s="21"/>
      <c r="D55" s="6"/>
      <c r="E55" s="22"/>
      <c r="F55" s="22"/>
      <c r="G55" s="10"/>
      <c r="H55" s="21"/>
      <c r="I55" s="21"/>
      <c r="J55" s="21"/>
      <c r="K55" s="10"/>
      <c r="L55" s="10"/>
      <c r="M55" s="10"/>
      <c r="N55" s="10"/>
      <c r="O55" s="21"/>
      <c r="P55" s="10"/>
      <c r="Q55" s="10"/>
    </row>
    <row r="56" spans="1:17">
      <c r="A56" s="69">
        <v>40</v>
      </c>
      <c r="B56" s="9"/>
      <c r="C56" s="21"/>
      <c r="D56" s="6"/>
      <c r="E56" s="22"/>
      <c r="F56" s="22"/>
      <c r="G56" s="10"/>
      <c r="H56" s="21"/>
      <c r="I56" s="21"/>
      <c r="J56" s="21"/>
      <c r="K56" s="10"/>
      <c r="L56" s="10"/>
      <c r="M56" s="10"/>
      <c r="N56" s="10"/>
      <c r="O56" s="21"/>
      <c r="P56" s="10"/>
      <c r="Q56" s="10"/>
    </row>
    <row r="57" spans="1:17">
      <c r="A57" s="72">
        <v>41</v>
      </c>
      <c r="B57" s="9"/>
      <c r="C57" s="21"/>
      <c r="D57" s="6"/>
      <c r="E57" s="22"/>
      <c r="F57" s="22"/>
      <c r="G57" s="10"/>
      <c r="H57" s="21"/>
      <c r="I57" s="21"/>
      <c r="J57" s="21"/>
      <c r="K57" s="10"/>
      <c r="L57" s="10"/>
      <c r="M57" s="10"/>
      <c r="N57" s="10"/>
      <c r="O57" s="21"/>
      <c r="P57" s="10"/>
      <c r="Q57" s="10"/>
    </row>
    <row r="58" spans="1:17">
      <c r="A58" s="69">
        <v>42</v>
      </c>
      <c r="B58" s="9"/>
      <c r="C58" s="21"/>
      <c r="D58" s="6"/>
      <c r="E58" s="22"/>
      <c r="F58" s="22"/>
      <c r="G58" s="10"/>
      <c r="H58" s="21"/>
      <c r="I58" s="21"/>
      <c r="J58" s="21"/>
      <c r="K58" s="10"/>
      <c r="L58" s="10"/>
      <c r="M58" s="10"/>
      <c r="N58" s="10"/>
      <c r="O58" s="21"/>
      <c r="P58" s="10"/>
      <c r="Q58" s="10"/>
    </row>
    <row r="59" spans="1:17">
      <c r="A59" s="72">
        <v>43</v>
      </c>
      <c r="B59" s="9"/>
      <c r="C59" s="21"/>
      <c r="D59" s="6"/>
      <c r="E59" s="22"/>
      <c r="F59" s="22"/>
      <c r="G59" s="10"/>
      <c r="H59" s="21"/>
      <c r="I59" s="21"/>
      <c r="J59" s="21"/>
      <c r="K59" s="10"/>
      <c r="L59" s="10"/>
      <c r="M59" s="10"/>
      <c r="N59" s="10"/>
      <c r="O59" s="21"/>
      <c r="P59" s="10"/>
      <c r="Q59" s="10"/>
    </row>
    <row r="60" spans="1:17">
      <c r="A60" s="69">
        <v>44</v>
      </c>
      <c r="B60" s="9"/>
      <c r="C60" s="21"/>
      <c r="D60" s="6"/>
      <c r="E60" s="22"/>
      <c r="F60" s="22"/>
      <c r="G60" s="10"/>
      <c r="H60" s="21"/>
      <c r="I60" s="21"/>
      <c r="J60" s="21"/>
      <c r="K60" s="10"/>
      <c r="L60" s="10"/>
      <c r="M60" s="10"/>
      <c r="N60" s="10"/>
      <c r="O60" s="21"/>
      <c r="P60" s="10"/>
      <c r="Q60" s="10"/>
    </row>
    <row r="61" spans="1:17">
      <c r="A61" s="72">
        <v>45</v>
      </c>
      <c r="B61" s="9"/>
      <c r="C61" s="21"/>
      <c r="D61" s="6"/>
      <c r="E61" s="22"/>
      <c r="F61" s="22"/>
      <c r="G61" s="10"/>
      <c r="H61" s="21"/>
      <c r="I61" s="21"/>
      <c r="J61" s="21"/>
      <c r="K61" s="10"/>
      <c r="L61" s="10"/>
      <c r="M61" s="10"/>
      <c r="N61" s="10"/>
      <c r="O61" s="21"/>
      <c r="P61" s="10"/>
      <c r="Q61" s="10"/>
    </row>
    <row r="62" spans="1:17">
      <c r="A62" s="69">
        <v>46</v>
      </c>
      <c r="B62" s="9"/>
      <c r="C62" s="21"/>
      <c r="D62" s="6"/>
      <c r="E62" s="22"/>
      <c r="F62" s="22"/>
      <c r="G62" s="10"/>
      <c r="H62" s="21"/>
      <c r="I62" s="21"/>
      <c r="J62" s="21"/>
      <c r="K62" s="10"/>
      <c r="L62" s="10"/>
      <c r="M62" s="10"/>
      <c r="N62" s="10"/>
      <c r="O62" s="21"/>
      <c r="P62" s="10"/>
      <c r="Q62" s="10"/>
    </row>
    <row r="63" spans="1:17">
      <c r="A63" s="72">
        <v>47</v>
      </c>
      <c r="B63" s="9"/>
      <c r="C63" s="21"/>
      <c r="D63" s="6"/>
      <c r="E63" s="22"/>
      <c r="F63" s="22"/>
      <c r="G63" s="10"/>
      <c r="H63" s="21"/>
      <c r="I63" s="21"/>
      <c r="J63" s="21"/>
      <c r="K63" s="10"/>
      <c r="L63" s="10"/>
      <c r="M63" s="10"/>
      <c r="N63" s="10"/>
      <c r="O63" s="21"/>
      <c r="P63" s="10"/>
      <c r="Q63" s="10"/>
    </row>
    <row r="64" spans="1:17">
      <c r="A64" s="69">
        <v>48</v>
      </c>
      <c r="B64" s="9"/>
      <c r="C64" s="21"/>
      <c r="D64" s="6"/>
      <c r="E64" s="22"/>
      <c r="F64" s="22"/>
      <c r="G64" s="10"/>
      <c r="H64" s="21"/>
      <c r="I64" s="21"/>
      <c r="J64" s="21"/>
      <c r="K64" s="10"/>
      <c r="L64" s="10"/>
      <c r="M64" s="10"/>
      <c r="N64" s="10"/>
      <c r="O64" s="21"/>
      <c r="P64" s="10"/>
      <c r="Q64" s="10"/>
    </row>
    <row r="65" spans="1:17">
      <c r="A65" s="72">
        <v>49</v>
      </c>
      <c r="B65" s="9"/>
      <c r="C65" s="21"/>
      <c r="D65" s="6"/>
      <c r="E65" s="22"/>
      <c r="F65" s="22"/>
      <c r="G65" s="10"/>
      <c r="H65" s="21"/>
      <c r="I65" s="21"/>
      <c r="J65" s="21"/>
      <c r="K65" s="10"/>
      <c r="L65" s="10"/>
      <c r="M65" s="10"/>
      <c r="N65" s="10"/>
      <c r="O65" s="21"/>
      <c r="P65" s="10"/>
      <c r="Q65" s="10"/>
    </row>
    <row r="66" spans="1:17">
      <c r="A66" s="69">
        <v>50</v>
      </c>
      <c r="B66" s="9"/>
      <c r="C66" s="21"/>
      <c r="D66" s="6"/>
      <c r="E66" s="22"/>
      <c r="F66" s="22"/>
      <c r="G66" s="10"/>
      <c r="H66" s="21"/>
      <c r="I66" s="21"/>
      <c r="J66" s="21"/>
      <c r="K66" s="10"/>
      <c r="L66" s="10"/>
      <c r="M66" s="10"/>
      <c r="N66" s="10"/>
      <c r="O66" s="21"/>
      <c r="P66" s="10"/>
      <c r="Q66" s="10"/>
    </row>
    <row r="67" spans="1:17">
      <c r="A67" s="72">
        <v>51</v>
      </c>
      <c r="B67" s="9"/>
      <c r="C67" s="21"/>
      <c r="D67" s="6"/>
      <c r="E67" s="22"/>
      <c r="F67" s="22"/>
      <c r="G67" s="10"/>
      <c r="H67" s="21"/>
      <c r="I67" s="21"/>
      <c r="J67" s="21"/>
      <c r="K67" s="10"/>
      <c r="L67" s="10"/>
      <c r="M67" s="10"/>
      <c r="N67" s="10"/>
      <c r="O67" s="21"/>
      <c r="P67" s="10"/>
      <c r="Q67" s="10"/>
    </row>
    <row r="68" spans="1:17">
      <c r="A68" s="69">
        <v>52</v>
      </c>
      <c r="B68" s="9"/>
      <c r="C68" s="21"/>
      <c r="D68" s="6"/>
      <c r="E68" s="22"/>
      <c r="F68" s="22"/>
      <c r="G68" s="10"/>
      <c r="H68" s="21"/>
      <c r="I68" s="21"/>
      <c r="J68" s="21"/>
      <c r="K68" s="10"/>
      <c r="L68" s="10"/>
      <c r="M68" s="10"/>
      <c r="N68" s="10"/>
      <c r="O68" s="21"/>
      <c r="P68" s="10"/>
      <c r="Q68" s="10"/>
    </row>
    <row r="69" spans="1:17">
      <c r="A69" s="72">
        <v>53</v>
      </c>
      <c r="B69" s="9"/>
      <c r="C69" s="21"/>
      <c r="D69" s="6"/>
      <c r="E69" s="22"/>
      <c r="F69" s="22"/>
      <c r="G69" s="10"/>
      <c r="H69" s="21"/>
      <c r="I69" s="21"/>
      <c r="J69" s="21"/>
      <c r="K69" s="10"/>
      <c r="L69" s="10"/>
      <c r="M69" s="10"/>
      <c r="N69" s="10"/>
      <c r="O69" s="21"/>
      <c r="P69" s="10"/>
      <c r="Q69" s="10"/>
    </row>
    <row r="70" spans="1:17">
      <c r="A70" s="69">
        <v>54</v>
      </c>
      <c r="B70" s="9"/>
      <c r="C70" s="21"/>
      <c r="D70" s="6"/>
      <c r="E70" s="22"/>
      <c r="F70" s="22"/>
      <c r="G70" s="10"/>
      <c r="H70" s="21"/>
      <c r="I70" s="21"/>
      <c r="J70" s="21"/>
      <c r="K70" s="10"/>
      <c r="L70" s="10"/>
      <c r="M70" s="10"/>
      <c r="N70" s="10"/>
      <c r="O70" s="21"/>
      <c r="P70" s="10"/>
      <c r="Q70" s="10"/>
    </row>
    <row r="71" spans="1:17">
      <c r="A71" s="72">
        <v>55</v>
      </c>
      <c r="B71" s="9"/>
      <c r="C71" s="21"/>
      <c r="D71" s="6"/>
      <c r="E71" s="22"/>
      <c r="F71" s="22"/>
      <c r="G71" s="10"/>
      <c r="H71" s="21"/>
      <c r="I71" s="21"/>
      <c r="J71" s="21"/>
      <c r="K71" s="10"/>
      <c r="L71" s="10"/>
      <c r="M71" s="10"/>
      <c r="N71" s="10"/>
      <c r="O71" s="21"/>
      <c r="P71" s="10"/>
      <c r="Q71" s="10"/>
    </row>
    <row r="72" spans="1:17">
      <c r="A72" s="69">
        <v>56</v>
      </c>
      <c r="B72" s="9"/>
      <c r="C72" s="21"/>
      <c r="D72" s="6"/>
      <c r="E72" s="22"/>
      <c r="F72" s="22"/>
      <c r="G72" s="10"/>
      <c r="H72" s="21"/>
      <c r="I72" s="21"/>
      <c r="J72" s="21"/>
      <c r="K72" s="10"/>
      <c r="L72" s="10"/>
      <c r="M72" s="10"/>
      <c r="N72" s="10"/>
      <c r="O72" s="21"/>
      <c r="P72" s="10"/>
      <c r="Q72" s="10"/>
    </row>
    <row r="73" spans="1:17">
      <c r="A73" s="72">
        <v>57</v>
      </c>
      <c r="B73" s="9"/>
      <c r="C73" s="21"/>
      <c r="D73" s="6"/>
      <c r="E73" s="22"/>
      <c r="F73" s="22"/>
      <c r="G73" s="10"/>
      <c r="H73" s="21"/>
      <c r="I73" s="21"/>
      <c r="J73" s="21"/>
      <c r="K73" s="10"/>
      <c r="L73" s="10"/>
      <c r="M73" s="10"/>
      <c r="N73" s="10"/>
      <c r="O73" s="21"/>
      <c r="P73" s="10"/>
      <c r="Q73" s="10"/>
    </row>
    <row r="74" spans="1:17">
      <c r="A74" s="69">
        <v>58</v>
      </c>
      <c r="B74" s="9"/>
      <c r="C74" s="21"/>
      <c r="D74" s="6"/>
      <c r="E74" s="22"/>
      <c r="F74" s="22"/>
      <c r="G74" s="10"/>
      <c r="H74" s="21"/>
      <c r="I74" s="21"/>
      <c r="J74" s="21"/>
      <c r="K74" s="10"/>
      <c r="L74" s="10"/>
      <c r="M74" s="10"/>
      <c r="N74" s="10"/>
      <c r="O74" s="21"/>
      <c r="P74" s="10"/>
      <c r="Q74" s="10"/>
    </row>
    <row r="75" spans="1:17">
      <c r="A75" s="72">
        <v>59</v>
      </c>
      <c r="B75" s="9"/>
      <c r="C75" s="21"/>
      <c r="D75" s="6"/>
      <c r="E75" s="22"/>
      <c r="F75" s="22"/>
      <c r="G75" s="10"/>
      <c r="H75" s="21"/>
      <c r="I75" s="21"/>
      <c r="J75" s="21"/>
      <c r="K75" s="10"/>
      <c r="L75" s="10"/>
      <c r="M75" s="10"/>
      <c r="N75" s="10"/>
      <c r="O75" s="21"/>
      <c r="P75" s="10"/>
      <c r="Q75" s="10"/>
    </row>
    <row r="76" spans="1:17">
      <c r="A76" s="69">
        <v>60</v>
      </c>
      <c r="B76" s="9"/>
      <c r="C76" s="21"/>
      <c r="D76" s="6"/>
      <c r="E76" s="22"/>
      <c r="F76" s="22"/>
      <c r="G76" s="10"/>
      <c r="H76" s="21"/>
      <c r="I76" s="21"/>
      <c r="J76" s="21"/>
      <c r="K76" s="10"/>
      <c r="L76" s="10"/>
      <c r="M76" s="10"/>
      <c r="N76" s="10"/>
      <c r="O76" s="21"/>
      <c r="P76" s="10"/>
      <c r="Q76" s="10"/>
    </row>
    <row r="77" spans="1:17">
      <c r="A77" s="72">
        <v>61</v>
      </c>
      <c r="B77" s="9"/>
      <c r="C77" s="21"/>
      <c r="D77" s="6"/>
      <c r="E77" s="22"/>
      <c r="F77" s="22"/>
      <c r="G77" s="10"/>
      <c r="H77" s="21"/>
      <c r="I77" s="21"/>
      <c r="J77" s="21"/>
      <c r="K77" s="10"/>
      <c r="L77" s="10"/>
      <c r="M77" s="10"/>
      <c r="N77" s="10"/>
      <c r="O77" s="21"/>
      <c r="P77" s="10"/>
      <c r="Q77" s="10"/>
    </row>
    <row r="78" spans="1:17">
      <c r="A78" s="69">
        <v>62</v>
      </c>
      <c r="B78" s="9"/>
      <c r="C78" s="21"/>
      <c r="D78" s="6"/>
      <c r="E78" s="22"/>
      <c r="F78" s="22"/>
      <c r="G78" s="10"/>
      <c r="H78" s="21"/>
      <c r="I78" s="21"/>
      <c r="J78" s="21"/>
      <c r="K78" s="10"/>
      <c r="L78" s="10"/>
      <c r="M78" s="10"/>
      <c r="N78" s="10"/>
      <c r="O78" s="21"/>
      <c r="P78" s="10"/>
      <c r="Q78" s="10"/>
    </row>
    <row r="79" spans="1:17">
      <c r="A79" s="72">
        <v>63</v>
      </c>
      <c r="B79" s="9"/>
      <c r="C79" s="21"/>
      <c r="D79" s="6"/>
      <c r="E79" s="22"/>
      <c r="F79" s="22"/>
      <c r="G79" s="10"/>
      <c r="H79" s="21"/>
      <c r="I79" s="21"/>
      <c r="J79" s="21"/>
      <c r="K79" s="10"/>
      <c r="L79" s="10"/>
      <c r="M79" s="10"/>
      <c r="N79" s="10"/>
      <c r="O79" s="21"/>
      <c r="P79" s="10"/>
      <c r="Q79" s="10"/>
    </row>
    <row r="80" spans="1:17">
      <c r="A80" s="69">
        <v>64</v>
      </c>
      <c r="B80" s="9"/>
      <c r="C80" s="21"/>
      <c r="D80" s="6"/>
      <c r="E80" s="22"/>
      <c r="F80" s="22"/>
      <c r="G80" s="10"/>
      <c r="H80" s="21"/>
      <c r="I80" s="21"/>
      <c r="J80" s="21"/>
      <c r="K80" s="10"/>
      <c r="L80" s="10"/>
      <c r="M80" s="10"/>
      <c r="N80" s="10"/>
      <c r="O80" s="21"/>
      <c r="P80" s="10"/>
      <c r="Q80" s="10"/>
    </row>
    <row r="81" spans="1:17">
      <c r="A81" s="72">
        <v>65</v>
      </c>
      <c r="B81" s="9"/>
      <c r="C81" s="21"/>
      <c r="D81" s="6"/>
      <c r="E81" s="22"/>
      <c r="F81" s="22"/>
      <c r="G81" s="10"/>
      <c r="H81" s="21"/>
      <c r="I81" s="21"/>
      <c r="J81" s="21"/>
      <c r="K81" s="10"/>
      <c r="L81" s="10"/>
      <c r="M81" s="10"/>
      <c r="N81" s="10"/>
      <c r="O81" s="21"/>
      <c r="P81" s="10"/>
      <c r="Q81" s="10"/>
    </row>
    <row r="82" spans="1:17">
      <c r="A82" s="69">
        <v>66</v>
      </c>
      <c r="B82" s="9"/>
      <c r="C82" s="21"/>
      <c r="D82" s="6"/>
      <c r="E82" s="22"/>
      <c r="F82" s="22"/>
      <c r="G82" s="10"/>
      <c r="H82" s="21"/>
      <c r="I82" s="21"/>
      <c r="J82" s="21"/>
      <c r="K82" s="10"/>
      <c r="L82" s="10"/>
      <c r="M82" s="10"/>
      <c r="N82" s="10"/>
      <c r="O82" s="21"/>
      <c r="P82" s="10"/>
      <c r="Q82" s="10"/>
    </row>
    <row r="83" spans="1:17">
      <c r="A83" s="72">
        <v>67</v>
      </c>
      <c r="B83" s="9"/>
      <c r="C83" s="21"/>
      <c r="D83" s="6"/>
      <c r="E83" s="22"/>
      <c r="F83" s="22"/>
      <c r="G83" s="10"/>
      <c r="H83" s="21"/>
      <c r="I83" s="21"/>
      <c r="J83" s="21"/>
      <c r="K83" s="10"/>
      <c r="L83" s="10"/>
      <c r="M83" s="10"/>
      <c r="N83" s="10"/>
      <c r="O83" s="21"/>
      <c r="P83" s="10"/>
      <c r="Q83" s="10"/>
    </row>
    <row r="84" spans="1:17">
      <c r="A84" s="69">
        <v>68</v>
      </c>
      <c r="B84" s="9"/>
      <c r="C84" s="21"/>
      <c r="D84" s="6"/>
      <c r="E84" s="22"/>
      <c r="F84" s="22"/>
      <c r="G84" s="10"/>
      <c r="H84" s="21"/>
      <c r="I84" s="21"/>
      <c r="J84" s="21"/>
      <c r="K84" s="10"/>
      <c r="L84" s="10"/>
      <c r="M84" s="10"/>
      <c r="N84" s="10"/>
      <c r="O84" s="21"/>
      <c r="P84" s="10"/>
      <c r="Q84" s="10"/>
    </row>
    <row r="85" spans="1:17">
      <c r="A85" s="72">
        <v>69</v>
      </c>
      <c r="B85" s="9"/>
      <c r="C85" s="21"/>
      <c r="D85" s="6"/>
      <c r="E85" s="22"/>
      <c r="F85" s="22"/>
      <c r="G85" s="10"/>
      <c r="H85" s="21"/>
      <c r="I85" s="21"/>
      <c r="J85" s="21"/>
      <c r="K85" s="10"/>
      <c r="L85" s="10"/>
      <c r="M85" s="10"/>
      <c r="N85" s="10"/>
      <c r="O85" s="21"/>
      <c r="P85" s="10"/>
      <c r="Q85" s="10"/>
    </row>
    <row r="86" spans="1:17">
      <c r="A86" s="69">
        <v>70</v>
      </c>
      <c r="B86" s="9"/>
      <c r="C86" s="21"/>
      <c r="D86" s="6"/>
      <c r="E86" s="22"/>
      <c r="F86" s="22"/>
      <c r="G86" s="10"/>
      <c r="H86" s="21"/>
      <c r="I86" s="21"/>
      <c r="J86" s="21"/>
      <c r="K86" s="10"/>
      <c r="L86" s="10"/>
      <c r="M86" s="10"/>
      <c r="N86" s="10"/>
      <c r="O86" s="21"/>
      <c r="P86" s="10"/>
      <c r="Q86" s="10"/>
    </row>
    <row r="87" spans="1:17">
      <c r="A87" s="72">
        <v>71</v>
      </c>
      <c r="B87" s="9"/>
      <c r="C87" s="21"/>
      <c r="D87" s="6"/>
      <c r="E87" s="22"/>
      <c r="F87" s="22"/>
      <c r="G87" s="10"/>
      <c r="H87" s="21"/>
      <c r="I87" s="21"/>
      <c r="J87" s="21"/>
      <c r="K87" s="10"/>
      <c r="L87" s="10"/>
      <c r="M87" s="10"/>
      <c r="N87" s="10"/>
      <c r="O87" s="21"/>
      <c r="P87" s="10"/>
      <c r="Q87" s="10"/>
    </row>
    <row r="88" spans="1:17">
      <c r="A88" s="69">
        <v>72</v>
      </c>
      <c r="B88" s="9"/>
      <c r="C88" s="21"/>
      <c r="D88" s="6"/>
      <c r="E88" s="22"/>
      <c r="F88" s="22"/>
      <c r="G88" s="10"/>
      <c r="H88" s="21"/>
      <c r="I88" s="21"/>
      <c r="J88" s="21"/>
      <c r="K88" s="10"/>
      <c r="L88" s="10"/>
      <c r="M88" s="10"/>
      <c r="N88" s="10"/>
      <c r="O88" s="21"/>
      <c r="P88" s="10"/>
      <c r="Q88" s="10"/>
    </row>
    <row r="89" spans="1:17">
      <c r="A89" s="72">
        <v>73</v>
      </c>
      <c r="B89" s="9"/>
      <c r="C89" s="21"/>
      <c r="D89" s="6"/>
      <c r="E89" s="22"/>
      <c r="F89" s="22"/>
      <c r="G89" s="10"/>
      <c r="H89" s="21"/>
      <c r="I89" s="21"/>
      <c r="J89" s="21"/>
      <c r="K89" s="10"/>
      <c r="L89" s="10"/>
      <c r="M89" s="10"/>
      <c r="N89" s="10"/>
      <c r="O89" s="21"/>
      <c r="P89" s="10"/>
      <c r="Q89" s="10"/>
    </row>
    <row r="90" spans="1:17">
      <c r="A90" s="69">
        <v>74</v>
      </c>
      <c r="B90" s="9"/>
      <c r="C90" s="21"/>
      <c r="D90" s="6"/>
      <c r="E90" s="22"/>
      <c r="F90" s="22"/>
      <c r="G90" s="10"/>
      <c r="H90" s="21"/>
      <c r="I90" s="21"/>
      <c r="J90" s="21"/>
      <c r="K90" s="10"/>
      <c r="L90" s="10"/>
      <c r="M90" s="10"/>
      <c r="N90" s="10"/>
      <c r="O90" s="21"/>
      <c r="P90" s="10"/>
      <c r="Q90" s="10"/>
    </row>
    <row r="91" spans="1:17">
      <c r="A91" s="72">
        <v>75</v>
      </c>
      <c r="B91" s="9"/>
      <c r="C91" s="21"/>
      <c r="D91" s="6"/>
      <c r="E91" s="22"/>
      <c r="F91" s="22"/>
      <c r="G91" s="10"/>
      <c r="H91" s="21"/>
      <c r="I91" s="21"/>
      <c r="J91" s="21"/>
      <c r="K91" s="10"/>
      <c r="L91" s="10"/>
      <c r="M91" s="10"/>
      <c r="N91" s="10"/>
      <c r="O91" s="21"/>
      <c r="P91" s="10"/>
      <c r="Q91" s="10"/>
    </row>
    <row r="92" spans="1:17">
      <c r="A92" s="69">
        <v>76</v>
      </c>
      <c r="B92" s="9"/>
      <c r="C92" s="21"/>
      <c r="D92" s="6"/>
      <c r="E92" s="22"/>
      <c r="F92" s="22"/>
      <c r="G92" s="10"/>
      <c r="H92" s="21"/>
      <c r="I92" s="21"/>
      <c r="J92" s="21"/>
      <c r="K92" s="10"/>
      <c r="L92" s="10"/>
      <c r="M92" s="10"/>
      <c r="N92" s="10"/>
      <c r="O92" s="21"/>
      <c r="P92" s="10"/>
      <c r="Q92" s="10"/>
    </row>
    <row r="93" spans="1:17">
      <c r="A93" s="72">
        <v>77</v>
      </c>
      <c r="B93" s="9"/>
      <c r="C93" s="21"/>
      <c r="D93" s="6"/>
      <c r="E93" s="22"/>
      <c r="F93" s="22"/>
      <c r="G93" s="10"/>
      <c r="H93" s="21"/>
      <c r="I93" s="21"/>
      <c r="J93" s="21"/>
      <c r="K93" s="10"/>
      <c r="L93" s="10"/>
      <c r="M93" s="10"/>
      <c r="N93" s="10"/>
      <c r="O93" s="21"/>
      <c r="P93" s="10"/>
      <c r="Q93" s="10"/>
    </row>
    <row r="94" spans="1:17">
      <c r="A94" s="69">
        <v>78</v>
      </c>
      <c r="B94" s="9"/>
      <c r="C94" s="21"/>
      <c r="D94" s="6"/>
      <c r="E94" s="22"/>
      <c r="F94" s="22"/>
      <c r="G94" s="10"/>
      <c r="H94" s="21"/>
      <c r="I94" s="21"/>
      <c r="J94" s="21"/>
      <c r="K94" s="10"/>
      <c r="L94" s="10"/>
      <c r="M94" s="10"/>
      <c r="N94" s="10"/>
      <c r="O94" s="21"/>
      <c r="P94" s="10"/>
      <c r="Q94" s="10"/>
    </row>
    <row r="95" spans="1:17">
      <c r="A95" s="72">
        <v>79</v>
      </c>
      <c r="B95" s="9"/>
      <c r="C95" s="21"/>
      <c r="D95" s="6"/>
      <c r="E95" s="22"/>
      <c r="F95" s="22"/>
      <c r="G95" s="10"/>
      <c r="H95" s="21"/>
      <c r="I95" s="21"/>
      <c r="J95" s="21"/>
      <c r="K95" s="10"/>
      <c r="L95" s="10"/>
      <c r="M95" s="10"/>
      <c r="N95" s="10"/>
      <c r="O95" s="21"/>
      <c r="P95" s="10"/>
      <c r="Q95" s="10"/>
    </row>
    <row r="96" spans="1:17">
      <c r="A96" s="69">
        <v>80</v>
      </c>
      <c r="B96" s="9"/>
      <c r="C96" s="21"/>
      <c r="D96" s="6"/>
      <c r="E96" s="22"/>
      <c r="F96" s="22"/>
      <c r="G96" s="10"/>
      <c r="H96" s="21"/>
      <c r="I96" s="21"/>
      <c r="J96" s="21"/>
      <c r="K96" s="10"/>
      <c r="L96" s="10"/>
      <c r="M96" s="10"/>
      <c r="N96" s="10"/>
      <c r="O96" s="21"/>
      <c r="P96" s="10"/>
      <c r="Q96" s="10"/>
    </row>
    <row r="97" spans="1:17">
      <c r="A97" s="72">
        <v>81</v>
      </c>
      <c r="B97" s="9"/>
      <c r="C97" s="21"/>
      <c r="D97" s="6"/>
      <c r="E97" s="22"/>
      <c r="F97" s="22"/>
      <c r="G97" s="10"/>
      <c r="H97" s="21"/>
      <c r="I97" s="21"/>
      <c r="J97" s="21"/>
      <c r="K97" s="10"/>
      <c r="L97" s="10"/>
      <c r="M97" s="10"/>
      <c r="N97" s="10"/>
      <c r="O97" s="21"/>
      <c r="P97" s="10"/>
      <c r="Q97" s="10"/>
    </row>
    <row r="98" spans="1:17">
      <c r="A98" s="69">
        <v>82</v>
      </c>
      <c r="B98" s="9"/>
      <c r="C98" s="21"/>
      <c r="D98" s="6"/>
      <c r="E98" s="22"/>
      <c r="F98" s="22"/>
      <c r="G98" s="10"/>
      <c r="H98" s="21"/>
      <c r="I98" s="21"/>
      <c r="J98" s="21"/>
      <c r="K98" s="10"/>
      <c r="L98" s="10"/>
      <c r="M98" s="10"/>
      <c r="N98" s="10"/>
      <c r="O98" s="21"/>
      <c r="P98" s="10"/>
      <c r="Q98" s="10"/>
    </row>
    <row r="99" spans="1:17">
      <c r="A99" s="72">
        <v>83</v>
      </c>
      <c r="B99" s="9"/>
      <c r="C99" s="21"/>
      <c r="D99" s="6"/>
      <c r="E99" s="22"/>
      <c r="F99" s="22"/>
      <c r="G99" s="10"/>
      <c r="H99" s="21"/>
      <c r="I99" s="21"/>
      <c r="J99" s="21"/>
      <c r="K99" s="10"/>
      <c r="L99" s="10"/>
      <c r="M99" s="10"/>
      <c r="N99" s="10"/>
      <c r="O99" s="21"/>
      <c r="P99" s="10"/>
      <c r="Q99" s="10"/>
    </row>
    <row r="100" spans="1:17">
      <c r="A100" s="69">
        <v>84</v>
      </c>
      <c r="B100" s="9"/>
      <c r="C100" s="21"/>
      <c r="D100" s="6"/>
      <c r="E100" s="22"/>
      <c r="F100" s="22"/>
      <c r="G100" s="10"/>
      <c r="H100" s="21"/>
      <c r="I100" s="21"/>
      <c r="J100" s="21"/>
      <c r="K100" s="10"/>
      <c r="L100" s="10"/>
      <c r="M100" s="10"/>
      <c r="N100" s="10"/>
      <c r="O100" s="21"/>
      <c r="P100" s="10"/>
      <c r="Q100" s="10"/>
    </row>
    <row r="101" spans="1:17">
      <c r="A101" s="72">
        <v>85</v>
      </c>
      <c r="B101" s="9"/>
      <c r="C101" s="21"/>
      <c r="D101" s="6"/>
      <c r="E101" s="22"/>
      <c r="F101" s="22"/>
      <c r="G101" s="10"/>
      <c r="H101" s="21"/>
      <c r="I101" s="21"/>
      <c r="J101" s="21"/>
      <c r="K101" s="10"/>
      <c r="L101" s="10"/>
      <c r="M101" s="10"/>
      <c r="N101" s="10"/>
      <c r="O101" s="21"/>
      <c r="P101" s="10"/>
      <c r="Q101" s="10"/>
    </row>
    <row r="102" spans="1:17">
      <c r="A102" s="69">
        <v>86</v>
      </c>
      <c r="B102" s="9"/>
      <c r="C102" s="21"/>
      <c r="D102" s="6"/>
      <c r="E102" s="22"/>
      <c r="F102" s="22"/>
      <c r="G102" s="10"/>
      <c r="H102" s="21"/>
      <c r="I102" s="21"/>
      <c r="J102" s="21"/>
      <c r="K102" s="10"/>
      <c r="L102" s="10"/>
      <c r="M102" s="10"/>
      <c r="N102" s="10"/>
      <c r="O102" s="21"/>
      <c r="P102" s="10"/>
      <c r="Q102" s="10"/>
    </row>
    <row r="103" spans="1:17">
      <c r="A103" s="72">
        <v>87</v>
      </c>
      <c r="B103" s="9"/>
      <c r="C103" s="21"/>
      <c r="D103" s="6"/>
      <c r="E103" s="22"/>
      <c r="F103" s="22"/>
      <c r="G103" s="10"/>
      <c r="H103" s="21"/>
      <c r="I103" s="21"/>
      <c r="J103" s="21"/>
      <c r="K103" s="10"/>
      <c r="L103" s="10"/>
      <c r="M103" s="10"/>
      <c r="N103" s="10"/>
      <c r="O103" s="21"/>
      <c r="P103" s="10"/>
      <c r="Q103" s="10"/>
    </row>
    <row r="104" spans="1:17">
      <c r="A104" s="69">
        <v>88</v>
      </c>
      <c r="B104" s="9"/>
      <c r="C104" s="21"/>
      <c r="D104" s="6"/>
      <c r="E104" s="22"/>
      <c r="F104" s="22"/>
      <c r="G104" s="10"/>
      <c r="H104" s="21"/>
      <c r="I104" s="21"/>
      <c r="J104" s="21"/>
      <c r="K104" s="10"/>
      <c r="L104" s="10"/>
      <c r="M104" s="10"/>
      <c r="N104" s="10"/>
      <c r="O104" s="21"/>
      <c r="P104" s="10"/>
      <c r="Q104" s="10"/>
    </row>
    <row r="105" spans="1:17">
      <c r="A105" s="72">
        <v>89</v>
      </c>
      <c r="B105" s="9"/>
      <c r="C105" s="21"/>
      <c r="D105" s="6"/>
      <c r="E105" s="22"/>
      <c r="F105" s="22"/>
      <c r="G105" s="10"/>
      <c r="H105" s="21"/>
      <c r="I105" s="21"/>
      <c r="J105" s="21"/>
      <c r="K105" s="10"/>
      <c r="L105" s="10"/>
      <c r="M105" s="10"/>
      <c r="N105" s="10"/>
      <c r="O105" s="21"/>
      <c r="P105" s="10"/>
      <c r="Q105" s="10"/>
    </row>
    <row r="106" spans="1:17">
      <c r="A106" s="69">
        <v>90</v>
      </c>
      <c r="B106" s="9"/>
      <c r="C106" s="21"/>
      <c r="D106" s="6"/>
      <c r="E106" s="22"/>
      <c r="F106" s="22"/>
      <c r="G106" s="10"/>
      <c r="H106" s="21"/>
      <c r="I106" s="21"/>
      <c r="J106" s="21"/>
      <c r="K106" s="10"/>
      <c r="L106" s="10"/>
      <c r="M106" s="10"/>
      <c r="N106" s="10"/>
      <c r="O106" s="21"/>
      <c r="P106" s="10"/>
      <c r="Q106" s="10"/>
    </row>
    <row r="107" spans="1:17">
      <c r="A107" s="72">
        <v>91</v>
      </c>
      <c r="B107" s="9"/>
      <c r="C107" s="21"/>
      <c r="D107" s="6"/>
      <c r="E107" s="22"/>
      <c r="F107" s="22"/>
      <c r="G107" s="10"/>
      <c r="H107" s="21"/>
      <c r="I107" s="21"/>
      <c r="J107" s="21"/>
      <c r="K107" s="10"/>
      <c r="L107" s="10"/>
      <c r="M107" s="10"/>
      <c r="N107" s="10"/>
      <c r="O107" s="21"/>
      <c r="P107" s="10"/>
      <c r="Q107" s="10"/>
    </row>
    <row r="108" spans="1:17">
      <c r="A108" s="69">
        <v>92</v>
      </c>
      <c r="B108" s="9"/>
      <c r="C108" s="21"/>
      <c r="D108" s="6"/>
      <c r="E108" s="22"/>
      <c r="F108" s="22"/>
      <c r="G108" s="10"/>
      <c r="H108" s="21"/>
      <c r="I108" s="21"/>
      <c r="J108" s="21"/>
      <c r="K108" s="10"/>
      <c r="L108" s="10"/>
      <c r="M108" s="10"/>
      <c r="N108" s="10"/>
      <c r="O108" s="21"/>
      <c r="P108" s="10"/>
      <c r="Q108" s="10"/>
    </row>
    <row r="109" spans="1:17">
      <c r="A109" s="72">
        <v>93</v>
      </c>
      <c r="B109" s="9"/>
      <c r="C109" s="21"/>
      <c r="D109" s="6"/>
      <c r="E109" s="22"/>
      <c r="F109" s="22"/>
      <c r="G109" s="10"/>
      <c r="H109" s="21"/>
      <c r="I109" s="21"/>
      <c r="J109" s="21"/>
      <c r="K109" s="10"/>
      <c r="L109" s="10"/>
      <c r="M109" s="10"/>
      <c r="N109" s="10"/>
      <c r="O109" s="21"/>
      <c r="P109" s="10"/>
      <c r="Q109" s="10"/>
    </row>
    <row r="110" spans="1:17">
      <c r="A110" s="69">
        <v>94</v>
      </c>
      <c r="B110" s="9"/>
      <c r="C110" s="21"/>
      <c r="D110" s="6"/>
      <c r="E110" s="22"/>
      <c r="F110" s="22"/>
      <c r="G110" s="10"/>
      <c r="H110" s="21"/>
      <c r="I110" s="21"/>
      <c r="J110" s="21"/>
      <c r="K110" s="10"/>
      <c r="L110" s="10"/>
      <c r="M110" s="10"/>
      <c r="N110" s="10"/>
      <c r="O110" s="21"/>
      <c r="P110" s="10"/>
      <c r="Q110" s="10"/>
    </row>
    <row r="111" spans="1:17">
      <c r="A111" s="72">
        <v>95</v>
      </c>
      <c r="B111" s="9"/>
      <c r="C111" s="21"/>
      <c r="D111" s="6"/>
      <c r="E111" s="22"/>
      <c r="F111" s="22"/>
      <c r="G111" s="10"/>
      <c r="H111" s="21"/>
      <c r="I111" s="21"/>
      <c r="J111" s="21"/>
      <c r="K111" s="10"/>
      <c r="L111" s="10"/>
      <c r="M111" s="10"/>
      <c r="N111" s="10"/>
      <c r="O111" s="21"/>
      <c r="P111" s="10"/>
      <c r="Q111" s="10"/>
    </row>
    <row r="112" spans="1:17">
      <c r="A112" s="69">
        <v>96</v>
      </c>
      <c r="B112" s="9"/>
      <c r="C112" s="21"/>
      <c r="D112" s="6"/>
      <c r="E112" s="22"/>
      <c r="F112" s="22"/>
      <c r="G112" s="10"/>
      <c r="H112" s="21"/>
      <c r="I112" s="21"/>
      <c r="J112" s="21"/>
      <c r="K112" s="10"/>
      <c r="L112" s="10"/>
      <c r="M112" s="10"/>
      <c r="N112" s="10"/>
      <c r="O112" s="21"/>
      <c r="P112" s="10"/>
      <c r="Q112" s="10"/>
    </row>
    <row r="113" spans="1:17">
      <c r="A113" s="72">
        <v>97</v>
      </c>
      <c r="B113" s="9"/>
      <c r="C113" s="21"/>
      <c r="D113" s="6"/>
      <c r="E113" s="22"/>
      <c r="F113" s="22"/>
      <c r="G113" s="10"/>
      <c r="H113" s="21"/>
      <c r="I113" s="21"/>
      <c r="J113" s="21"/>
      <c r="K113" s="10"/>
      <c r="L113" s="10"/>
      <c r="M113" s="10"/>
      <c r="N113" s="10"/>
      <c r="O113" s="21"/>
      <c r="P113" s="10"/>
      <c r="Q113" s="10"/>
    </row>
    <row r="114" spans="1:17">
      <c r="A114" s="69">
        <v>98</v>
      </c>
      <c r="B114" s="9"/>
      <c r="C114" s="21"/>
      <c r="D114" s="6"/>
      <c r="E114" s="22"/>
      <c r="F114" s="22"/>
      <c r="G114" s="10"/>
      <c r="H114" s="21"/>
      <c r="I114" s="21"/>
      <c r="J114" s="21"/>
      <c r="K114" s="10"/>
      <c r="L114" s="10"/>
      <c r="M114" s="10"/>
      <c r="N114" s="10"/>
      <c r="O114" s="21"/>
      <c r="P114" s="10"/>
      <c r="Q114" s="10"/>
    </row>
    <row r="115" spans="1:17">
      <c r="A115" s="72">
        <v>99</v>
      </c>
      <c r="B115" s="9"/>
      <c r="C115" s="21"/>
      <c r="D115" s="6"/>
      <c r="E115" s="22"/>
      <c r="F115" s="22"/>
      <c r="G115" s="10"/>
      <c r="H115" s="21"/>
      <c r="I115" s="21"/>
      <c r="J115" s="21"/>
      <c r="K115" s="10"/>
      <c r="L115" s="10"/>
      <c r="M115" s="10"/>
      <c r="N115" s="10"/>
      <c r="O115" s="21"/>
      <c r="P115" s="10"/>
      <c r="Q115" s="10"/>
    </row>
    <row r="116" spans="1:17">
      <c r="A116" s="69">
        <v>100</v>
      </c>
      <c r="B116" s="9"/>
      <c r="C116" s="21"/>
      <c r="D116" s="6"/>
      <c r="E116" s="22"/>
      <c r="F116" s="22"/>
      <c r="G116" s="10"/>
      <c r="H116" s="21"/>
      <c r="I116" s="21"/>
      <c r="J116" s="21"/>
      <c r="K116" s="10"/>
      <c r="L116" s="10"/>
      <c r="M116" s="10"/>
      <c r="N116" s="10"/>
      <c r="O116" s="21"/>
      <c r="P116" s="10"/>
      <c r="Q116" s="10"/>
    </row>
    <row r="117" spans="1:17">
      <c r="A117" s="72">
        <v>101</v>
      </c>
      <c r="B117" s="9"/>
      <c r="C117" s="21"/>
      <c r="D117" s="6"/>
      <c r="E117" s="22"/>
      <c r="F117" s="22"/>
      <c r="G117" s="10"/>
      <c r="H117" s="21"/>
      <c r="I117" s="21"/>
      <c r="J117" s="21"/>
      <c r="K117" s="10"/>
      <c r="L117" s="10"/>
      <c r="M117" s="10"/>
      <c r="N117" s="10"/>
      <c r="O117" s="21"/>
      <c r="P117" s="10"/>
      <c r="Q117" s="10"/>
    </row>
    <row r="118" spans="1:17">
      <c r="A118" s="69">
        <v>102</v>
      </c>
      <c r="B118" s="9"/>
      <c r="C118" s="21"/>
      <c r="D118" s="6"/>
      <c r="E118" s="22"/>
      <c r="F118" s="22"/>
      <c r="G118" s="10"/>
      <c r="H118" s="21"/>
      <c r="I118" s="21"/>
      <c r="J118" s="21"/>
      <c r="K118" s="10"/>
      <c r="L118" s="10"/>
      <c r="M118" s="10"/>
      <c r="N118" s="10"/>
      <c r="O118" s="21"/>
      <c r="P118" s="10"/>
      <c r="Q118" s="10"/>
    </row>
    <row r="119" spans="1:17">
      <c r="A119" s="72">
        <v>103</v>
      </c>
      <c r="B119" s="9"/>
      <c r="C119" s="21"/>
      <c r="D119" s="6"/>
      <c r="E119" s="22"/>
      <c r="F119" s="22"/>
      <c r="G119" s="10"/>
      <c r="H119" s="21"/>
      <c r="I119" s="21"/>
      <c r="J119" s="21"/>
      <c r="K119" s="10"/>
      <c r="L119" s="10"/>
      <c r="M119" s="10"/>
      <c r="N119" s="10"/>
      <c r="O119" s="21"/>
      <c r="P119" s="10"/>
      <c r="Q119" s="10"/>
    </row>
    <row r="120" spans="1:17">
      <c r="A120" s="69">
        <v>104</v>
      </c>
      <c r="B120" s="9"/>
      <c r="C120" s="21"/>
      <c r="D120" s="6"/>
      <c r="E120" s="22"/>
      <c r="F120" s="22"/>
      <c r="G120" s="10"/>
      <c r="H120" s="21"/>
      <c r="I120" s="21"/>
      <c r="J120" s="21"/>
      <c r="K120" s="10"/>
      <c r="L120" s="10"/>
      <c r="M120" s="10"/>
      <c r="N120" s="10"/>
      <c r="O120" s="21"/>
      <c r="P120" s="10"/>
      <c r="Q120" s="10"/>
    </row>
    <row r="121" spans="1:17">
      <c r="A121" s="72">
        <v>105</v>
      </c>
      <c r="B121" s="9"/>
      <c r="C121" s="21"/>
      <c r="D121" s="6"/>
      <c r="E121" s="22"/>
      <c r="F121" s="22"/>
      <c r="G121" s="10"/>
      <c r="H121" s="21"/>
      <c r="I121" s="21"/>
      <c r="J121" s="21"/>
      <c r="K121" s="10"/>
      <c r="L121" s="10"/>
      <c r="M121" s="10"/>
      <c r="N121" s="10"/>
      <c r="O121" s="21"/>
      <c r="P121" s="10"/>
      <c r="Q121" s="10"/>
    </row>
    <row r="122" spans="1:17">
      <c r="A122" s="69">
        <v>106</v>
      </c>
      <c r="B122" s="9"/>
      <c r="C122" s="21"/>
      <c r="D122" s="6"/>
      <c r="E122" s="22"/>
      <c r="F122" s="22"/>
      <c r="G122" s="10"/>
      <c r="H122" s="21"/>
      <c r="I122" s="21"/>
      <c r="J122" s="21"/>
      <c r="K122" s="10"/>
      <c r="L122" s="10"/>
      <c r="M122" s="10"/>
      <c r="N122" s="10"/>
      <c r="O122" s="21"/>
      <c r="P122" s="10"/>
      <c r="Q122" s="10"/>
    </row>
    <row r="123" spans="1:17">
      <c r="A123" s="72">
        <v>107</v>
      </c>
      <c r="B123" s="9"/>
      <c r="C123" s="21"/>
      <c r="D123" s="6"/>
      <c r="E123" s="22"/>
      <c r="F123" s="22"/>
      <c r="G123" s="10"/>
      <c r="H123" s="21"/>
      <c r="I123" s="21"/>
      <c r="J123" s="21"/>
      <c r="K123" s="10"/>
      <c r="L123" s="10"/>
      <c r="M123" s="10"/>
      <c r="N123" s="10"/>
      <c r="O123" s="21"/>
      <c r="P123" s="10"/>
      <c r="Q123" s="10"/>
    </row>
    <row r="124" spans="1:17">
      <c r="A124" s="69">
        <v>108</v>
      </c>
      <c r="B124" s="9"/>
      <c r="C124" s="21"/>
      <c r="D124" s="6"/>
      <c r="E124" s="22"/>
      <c r="F124" s="22"/>
      <c r="G124" s="10"/>
      <c r="H124" s="21"/>
      <c r="I124" s="21"/>
      <c r="J124" s="21"/>
      <c r="K124" s="10"/>
      <c r="L124" s="10"/>
      <c r="M124" s="10"/>
      <c r="N124" s="10"/>
      <c r="O124" s="21"/>
      <c r="P124" s="10"/>
      <c r="Q124" s="10"/>
    </row>
    <row r="125" spans="1:17">
      <c r="A125" s="72">
        <v>109</v>
      </c>
      <c r="B125" s="9"/>
      <c r="C125" s="21"/>
      <c r="D125" s="6"/>
      <c r="E125" s="22"/>
      <c r="F125" s="22"/>
      <c r="G125" s="10"/>
      <c r="H125" s="21"/>
      <c r="I125" s="21"/>
      <c r="J125" s="21"/>
      <c r="K125" s="10"/>
      <c r="L125" s="10"/>
      <c r="M125" s="10"/>
      <c r="N125" s="10"/>
      <c r="O125" s="21"/>
      <c r="P125" s="10"/>
      <c r="Q125" s="10"/>
    </row>
    <row r="126" spans="1:17">
      <c r="A126" s="69">
        <v>110</v>
      </c>
      <c r="B126" s="9"/>
      <c r="C126" s="21"/>
      <c r="D126" s="6"/>
      <c r="E126" s="22"/>
      <c r="F126" s="22"/>
      <c r="G126" s="10"/>
      <c r="H126" s="21"/>
      <c r="I126" s="21"/>
      <c r="J126" s="21"/>
      <c r="K126" s="10"/>
      <c r="L126" s="10"/>
      <c r="M126" s="10"/>
      <c r="N126" s="10"/>
      <c r="O126" s="21"/>
      <c r="P126" s="10"/>
      <c r="Q126" s="10"/>
    </row>
    <row r="127" spans="1:17">
      <c r="A127" s="72">
        <v>111</v>
      </c>
      <c r="B127" s="9"/>
      <c r="C127" s="21"/>
      <c r="D127" s="6"/>
      <c r="E127" s="22"/>
      <c r="F127" s="22"/>
      <c r="G127" s="10"/>
      <c r="H127" s="21"/>
      <c r="I127" s="21"/>
      <c r="J127" s="21"/>
      <c r="K127" s="10"/>
      <c r="L127" s="10"/>
      <c r="M127" s="10"/>
      <c r="N127" s="10"/>
      <c r="O127" s="21"/>
      <c r="P127" s="10"/>
      <c r="Q127" s="10"/>
    </row>
    <row r="128" spans="1:17">
      <c r="A128" s="69">
        <v>112</v>
      </c>
      <c r="B128" s="9"/>
      <c r="C128" s="21"/>
      <c r="D128" s="6"/>
      <c r="E128" s="22"/>
      <c r="F128" s="22"/>
      <c r="G128" s="10"/>
      <c r="H128" s="21"/>
      <c r="I128" s="21"/>
      <c r="J128" s="21"/>
      <c r="K128" s="10"/>
      <c r="L128" s="10"/>
      <c r="M128" s="10"/>
      <c r="N128" s="10"/>
      <c r="O128" s="21"/>
      <c r="P128" s="10"/>
      <c r="Q128" s="10"/>
    </row>
    <row r="129" spans="1:17">
      <c r="A129" s="72">
        <v>113</v>
      </c>
      <c r="B129" s="9"/>
      <c r="C129" s="21"/>
      <c r="D129" s="6"/>
      <c r="E129" s="22"/>
      <c r="F129" s="22"/>
      <c r="G129" s="10"/>
      <c r="H129" s="21"/>
      <c r="I129" s="21"/>
      <c r="J129" s="21"/>
      <c r="K129" s="10"/>
      <c r="L129" s="10"/>
      <c r="M129" s="10"/>
      <c r="N129" s="10"/>
      <c r="O129" s="21"/>
      <c r="P129" s="10"/>
      <c r="Q129" s="10"/>
    </row>
    <row r="130" spans="1:17">
      <c r="A130" s="69">
        <v>114</v>
      </c>
      <c r="B130" s="9"/>
      <c r="C130" s="21"/>
      <c r="D130" s="6"/>
      <c r="E130" s="22"/>
      <c r="F130" s="22"/>
      <c r="G130" s="10"/>
      <c r="H130" s="21"/>
      <c r="I130" s="21"/>
      <c r="J130" s="21"/>
      <c r="K130" s="10"/>
      <c r="L130" s="10"/>
      <c r="M130" s="10"/>
      <c r="N130" s="10"/>
      <c r="O130" s="21"/>
      <c r="P130" s="10"/>
      <c r="Q130" s="10"/>
    </row>
    <row r="131" spans="1:17">
      <c r="A131" s="72">
        <v>115</v>
      </c>
      <c r="B131" s="9"/>
      <c r="C131" s="21"/>
      <c r="D131" s="6"/>
      <c r="E131" s="22"/>
      <c r="F131" s="22"/>
      <c r="G131" s="10"/>
      <c r="H131" s="21"/>
      <c r="I131" s="21"/>
      <c r="J131" s="21"/>
      <c r="K131" s="10"/>
      <c r="L131" s="10"/>
      <c r="M131" s="10"/>
      <c r="N131" s="10"/>
      <c r="O131" s="21"/>
      <c r="P131" s="10"/>
      <c r="Q131" s="10"/>
    </row>
    <row r="132" spans="1:17">
      <c r="A132" s="69">
        <v>116</v>
      </c>
      <c r="B132" s="9"/>
      <c r="C132" s="21"/>
      <c r="D132" s="6"/>
      <c r="E132" s="22"/>
      <c r="F132" s="22"/>
      <c r="G132" s="10"/>
      <c r="H132" s="21"/>
      <c r="I132" s="21"/>
      <c r="J132" s="21"/>
      <c r="K132" s="10"/>
      <c r="L132" s="10"/>
      <c r="M132" s="10"/>
      <c r="N132" s="10"/>
      <c r="O132" s="21"/>
      <c r="P132" s="10"/>
      <c r="Q132" s="10"/>
    </row>
    <row r="133" spans="1:17">
      <c r="A133" s="72">
        <v>117</v>
      </c>
      <c r="B133" s="9"/>
      <c r="C133" s="21"/>
      <c r="D133" s="6"/>
      <c r="E133" s="22"/>
      <c r="F133" s="22"/>
      <c r="G133" s="10"/>
      <c r="H133" s="21"/>
      <c r="I133" s="21"/>
      <c r="J133" s="21"/>
      <c r="K133" s="10"/>
      <c r="L133" s="10"/>
      <c r="M133" s="10"/>
      <c r="N133" s="10"/>
      <c r="O133" s="21"/>
      <c r="P133" s="10"/>
      <c r="Q133" s="10"/>
    </row>
    <row r="134" spans="1:17">
      <c r="A134" s="69">
        <v>118</v>
      </c>
      <c r="B134" s="9"/>
      <c r="C134" s="21"/>
      <c r="D134" s="6"/>
      <c r="E134" s="22"/>
      <c r="F134" s="22"/>
      <c r="G134" s="10"/>
      <c r="H134" s="21"/>
      <c r="I134" s="21"/>
      <c r="J134" s="21"/>
      <c r="K134" s="10"/>
      <c r="L134" s="10"/>
      <c r="M134" s="10"/>
      <c r="N134" s="10"/>
      <c r="O134" s="21"/>
      <c r="P134" s="10"/>
      <c r="Q134" s="10"/>
    </row>
    <row r="135" spans="1:17">
      <c r="A135" s="72">
        <v>119</v>
      </c>
      <c r="B135" s="9"/>
      <c r="C135" s="21"/>
      <c r="D135" s="6"/>
      <c r="E135" s="22"/>
      <c r="F135" s="22"/>
      <c r="G135" s="10"/>
      <c r="H135" s="21"/>
      <c r="I135" s="21"/>
      <c r="J135" s="21"/>
      <c r="K135" s="10"/>
      <c r="L135" s="10"/>
      <c r="M135" s="10"/>
      <c r="N135" s="10"/>
      <c r="O135" s="21"/>
      <c r="P135" s="10"/>
      <c r="Q135" s="10"/>
    </row>
    <row r="136" spans="1:17">
      <c r="A136" s="69">
        <v>120</v>
      </c>
      <c r="B136" s="9"/>
      <c r="C136" s="21"/>
      <c r="D136" s="6"/>
      <c r="E136" s="22"/>
      <c r="F136" s="22"/>
      <c r="G136" s="10"/>
      <c r="H136" s="21"/>
      <c r="I136" s="21"/>
      <c r="J136" s="21"/>
      <c r="K136" s="10"/>
      <c r="L136" s="10"/>
      <c r="M136" s="10"/>
      <c r="N136" s="10"/>
      <c r="O136" s="21"/>
      <c r="P136" s="10"/>
      <c r="Q136" s="10"/>
    </row>
    <row r="137" spans="1:17">
      <c r="A137" s="72">
        <v>121</v>
      </c>
      <c r="B137" s="9"/>
      <c r="C137" s="21"/>
      <c r="D137" s="6"/>
      <c r="E137" s="22"/>
      <c r="F137" s="22"/>
      <c r="G137" s="10"/>
      <c r="H137" s="21"/>
      <c r="I137" s="21"/>
      <c r="J137" s="21"/>
      <c r="K137" s="10"/>
      <c r="L137" s="10"/>
      <c r="M137" s="10"/>
      <c r="N137" s="10"/>
      <c r="O137" s="21"/>
      <c r="P137" s="10"/>
      <c r="Q137" s="10"/>
    </row>
    <row r="138" spans="1:17">
      <c r="A138" s="69">
        <v>122</v>
      </c>
      <c r="B138" s="9"/>
      <c r="C138" s="21"/>
      <c r="D138" s="6"/>
      <c r="E138" s="22"/>
      <c r="F138" s="22"/>
      <c r="G138" s="10"/>
      <c r="H138" s="21"/>
      <c r="I138" s="21"/>
      <c r="J138" s="21"/>
      <c r="K138" s="10"/>
      <c r="L138" s="10"/>
      <c r="M138" s="10"/>
      <c r="N138" s="10"/>
      <c r="O138" s="21"/>
      <c r="P138" s="10"/>
      <c r="Q138" s="10"/>
    </row>
    <row r="139" spans="1:17">
      <c r="A139" s="72">
        <v>123</v>
      </c>
      <c r="B139" s="9"/>
      <c r="C139" s="21"/>
      <c r="D139" s="6"/>
      <c r="E139" s="22"/>
      <c r="F139" s="22"/>
      <c r="G139" s="10"/>
      <c r="H139" s="21"/>
      <c r="I139" s="21"/>
      <c r="J139" s="21"/>
      <c r="K139" s="10"/>
      <c r="L139" s="10"/>
      <c r="M139" s="10"/>
      <c r="N139" s="10"/>
      <c r="O139" s="21"/>
      <c r="P139" s="10"/>
      <c r="Q139" s="10"/>
    </row>
    <row r="140" spans="1:17">
      <c r="A140" s="69">
        <v>124</v>
      </c>
      <c r="B140" s="9"/>
      <c r="C140" s="21"/>
      <c r="D140" s="6"/>
      <c r="E140" s="22"/>
      <c r="F140" s="22"/>
      <c r="G140" s="10"/>
      <c r="H140" s="21"/>
      <c r="I140" s="21"/>
      <c r="J140" s="21"/>
      <c r="K140" s="10"/>
      <c r="L140" s="10"/>
      <c r="M140" s="10"/>
      <c r="N140" s="10"/>
      <c r="O140" s="21"/>
      <c r="P140" s="10"/>
      <c r="Q140" s="10"/>
    </row>
    <row r="141" spans="1:17">
      <c r="A141" s="72">
        <v>125</v>
      </c>
      <c r="B141" s="9"/>
      <c r="C141" s="21"/>
      <c r="D141" s="6"/>
      <c r="E141" s="22"/>
      <c r="F141" s="22"/>
      <c r="G141" s="10"/>
      <c r="H141" s="21"/>
      <c r="I141" s="21"/>
      <c r="J141" s="21"/>
      <c r="K141" s="10"/>
      <c r="L141" s="10"/>
      <c r="M141" s="10"/>
      <c r="N141" s="10"/>
      <c r="O141" s="21"/>
      <c r="P141" s="10"/>
      <c r="Q141" s="10"/>
    </row>
    <row r="142" spans="1:17">
      <c r="A142" s="69">
        <v>126</v>
      </c>
      <c r="B142" s="9"/>
      <c r="C142" s="21"/>
      <c r="D142" s="6"/>
      <c r="E142" s="22"/>
      <c r="F142" s="22"/>
      <c r="G142" s="10"/>
      <c r="H142" s="21"/>
      <c r="I142" s="21"/>
      <c r="J142" s="21"/>
      <c r="K142" s="10"/>
      <c r="L142" s="10"/>
      <c r="M142" s="10"/>
      <c r="N142" s="10"/>
      <c r="O142" s="21"/>
      <c r="P142" s="10"/>
      <c r="Q142" s="10"/>
    </row>
    <row r="143" spans="1:17">
      <c r="A143" s="72">
        <v>127</v>
      </c>
      <c r="B143" s="9"/>
      <c r="C143" s="21"/>
      <c r="D143" s="6"/>
      <c r="E143" s="22"/>
      <c r="F143" s="22"/>
      <c r="G143" s="10"/>
      <c r="H143" s="21"/>
      <c r="I143" s="21"/>
      <c r="J143" s="21"/>
      <c r="K143" s="10"/>
      <c r="L143" s="10"/>
      <c r="M143" s="10"/>
      <c r="N143" s="10"/>
      <c r="O143" s="21"/>
      <c r="P143" s="10"/>
      <c r="Q143" s="10"/>
    </row>
    <row r="144" spans="1:17">
      <c r="A144" s="69">
        <v>128</v>
      </c>
      <c r="B144" s="9"/>
      <c r="C144" s="21"/>
      <c r="D144" s="6"/>
      <c r="E144" s="22"/>
      <c r="F144" s="22"/>
      <c r="G144" s="10"/>
      <c r="H144" s="21"/>
      <c r="I144" s="21"/>
      <c r="J144" s="21"/>
      <c r="K144" s="10"/>
      <c r="L144" s="10"/>
      <c r="M144" s="10"/>
      <c r="N144" s="10"/>
      <c r="O144" s="21"/>
      <c r="P144" s="10"/>
      <c r="Q144" s="10"/>
    </row>
    <row r="145" spans="1:17">
      <c r="A145" s="72">
        <v>129</v>
      </c>
      <c r="B145" s="9"/>
      <c r="C145" s="21"/>
      <c r="D145" s="6"/>
      <c r="E145" s="22"/>
      <c r="F145" s="22"/>
      <c r="G145" s="10"/>
      <c r="H145" s="21"/>
      <c r="I145" s="21"/>
      <c r="J145" s="21"/>
      <c r="K145" s="10"/>
      <c r="L145" s="10"/>
      <c r="M145" s="10"/>
      <c r="N145" s="10"/>
      <c r="O145" s="21"/>
      <c r="P145" s="10"/>
      <c r="Q145" s="10"/>
    </row>
    <row r="146" spans="1:17">
      <c r="A146" s="69">
        <v>130</v>
      </c>
      <c r="B146" s="9"/>
      <c r="C146" s="21"/>
      <c r="D146" s="6"/>
      <c r="E146" s="22"/>
      <c r="F146" s="22"/>
      <c r="G146" s="10"/>
      <c r="H146" s="21"/>
      <c r="I146" s="21"/>
      <c r="J146" s="21"/>
      <c r="K146" s="10"/>
      <c r="L146" s="10"/>
      <c r="M146" s="10"/>
      <c r="N146" s="10"/>
      <c r="O146" s="21"/>
      <c r="P146" s="10"/>
      <c r="Q146" s="10"/>
    </row>
    <row r="147" spans="1:17">
      <c r="A147" s="72">
        <v>131</v>
      </c>
      <c r="B147" s="9"/>
      <c r="C147" s="21"/>
      <c r="D147" s="6"/>
      <c r="E147" s="22"/>
      <c r="F147" s="22"/>
      <c r="G147" s="10"/>
      <c r="H147" s="21"/>
      <c r="I147" s="21"/>
      <c r="J147" s="21"/>
      <c r="K147" s="10"/>
      <c r="L147" s="10"/>
      <c r="M147" s="10"/>
      <c r="N147" s="10"/>
      <c r="O147" s="21"/>
      <c r="P147" s="10"/>
      <c r="Q147" s="10"/>
    </row>
    <row r="148" spans="1:17">
      <c r="A148" s="69">
        <v>132</v>
      </c>
      <c r="B148" s="9"/>
      <c r="C148" s="21"/>
      <c r="D148" s="6"/>
      <c r="E148" s="22"/>
      <c r="F148" s="22"/>
      <c r="G148" s="10"/>
      <c r="H148" s="21"/>
      <c r="I148" s="21"/>
      <c r="J148" s="21"/>
      <c r="K148" s="10"/>
      <c r="L148" s="10"/>
      <c r="M148" s="10"/>
      <c r="N148" s="10"/>
      <c r="O148" s="21"/>
      <c r="P148" s="10"/>
      <c r="Q148" s="10"/>
    </row>
    <row r="149" spans="1:17">
      <c r="A149" s="72">
        <v>133</v>
      </c>
      <c r="B149" s="9"/>
      <c r="C149" s="21"/>
      <c r="D149" s="6"/>
      <c r="E149" s="22"/>
      <c r="F149" s="22"/>
      <c r="G149" s="10"/>
      <c r="H149" s="21"/>
      <c r="I149" s="21"/>
      <c r="J149" s="21"/>
      <c r="K149" s="10"/>
      <c r="L149" s="10"/>
      <c r="M149" s="10"/>
      <c r="N149" s="10"/>
      <c r="O149" s="21"/>
      <c r="P149" s="10"/>
      <c r="Q149" s="10"/>
    </row>
    <row r="150" spans="1:17">
      <c r="A150" s="69">
        <v>134</v>
      </c>
      <c r="B150" s="9"/>
      <c r="C150" s="21"/>
      <c r="D150" s="6"/>
      <c r="E150" s="22"/>
      <c r="F150" s="22"/>
      <c r="G150" s="10"/>
      <c r="H150" s="21"/>
      <c r="I150" s="21"/>
      <c r="J150" s="21"/>
      <c r="K150" s="10"/>
      <c r="L150" s="10"/>
      <c r="M150" s="10"/>
      <c r="N150" s="10"/>
      <c r="O150" s="21"/>
      <c r="P150" s="10"/>
      <c r="Q150" s="10"/>
    </row>
    <row r="151" spans="1:17">
      <c r="A151" s="72">
        <v>135</v>
      </c>
      <c r="B151" s="9"/>
      <c r="C151" s="21"/>
      <c r="D151" s="6"/>
      <c r="E151" s="22"/>
      <c r="F151" s="22"/>
      <c r="G151" s="10"/>
      <c r="H151" s="21"/>
      <c r="I151" s="21"/>
      <c r="J151" s="21"/>
      <c r="K151" s="10"/>
      <c r="L151" s="10"/>
      <c r="M151" s="10"/>
      <c r="N151" s="10"/>
      <c r="O151" s="21"/>
      <c r="P151" s="10"/>
      <c r="Q151" s="10"/>
    </row>
    <row r="152" spans="1:17">
      <c r="A152" s="69">
        <v>136</v>
      </c>
      <c r="B152" s="9"/>
      <c r="C152" s="21"/>
      <c r="D152" s="6"/>
      <c r="E152" s="22"/>
      <c r="F152" s="22"/>
      <c r="G152" s="10"/>
      <c r="H152" s="21"/>
      <c r="I152" s="21"/>
      <c r="J152" s="21"/>
      <c r="K152" s="10"/>
      <c r="L152" s="10"/>
      <c r="M152" s="10"/>
      <c r="N152" s="10"/>
      <c r="O152" s="21"/>
      <c r="P152" s="10"/>
      <c r="Q152" s="10"/>
    </row>
    <row r="153" spans="1:17">
      <c r="A153" s="72">
        <v>137</v>
      </c>
      <c r="B153" s="9"/>
      <c r="C153" s="21"/>
      <c r="D153" s="6"/>
      <c r="E153" s="22"/>
      <c r="F153" s="22"/>
      <c r="G153" s="10"/>
      <c r="H153" s="21"/>
      <c r="I153" s="21"/>
      <c r="J153" s="21"/>
      <c r="K153" s="10"/>
      <c r="L153" s="10"/>
      <c r="M153" s="10"/>
      <c r="N153" s="10"/>
      <c r="O153" s="21"/>
      <c r="P153" s="10"/>
      <c r="Q153" s="10"/>
    </row>
    <row r="154" spans="1:17">
      <c r="A154" s="69">
        <v>138</v>
      </c>
      <c r="B154" s="9"/>
      <c r="C154" s="21"/>
      <c r="D154" s="6"/>
      <c r="E154" s="22"/>
      <c r="F154" s="22"/>
      <c r="G154" s="10"/>
      <c r="H154" s="21"/>
      <c r="I154" s="21"/>
      <c r="J154" s="21"/>
      <c r="K154" s="10"/>
      <c r="L154" s="10"/>
      <c r="M154" s="10"/>
      <c r="N154" s="10"/>
      <c r="O154" s="21"/>
      <c r="P154" s="10"/>
      <c r="Q154" s="10"/>
    </row>
    <row r="155" spans="1:17">
      <c r="A155" s="72">
        <v>139</v>
      </c>
      <c r="B155" s="9"/>
      <c r="C155" s="21"/>
      <c r="D155" s="6"/>
      <c r="E155" s="22"/>
      <c r="F155" s="22"/>
      <c r="G155" s="10"/>
      <c r="H155" s="21"/>
      <c r="I155" s="21"/>
      <c r="J155" s="21"/>
      <c r="K155" s="10"/>
      <c r="L155" s="10"/>
      <c r="M155" s="10"/>
      <c r="N155" s="10"/>
      <c r="O155" s="21"/>
      <c r="P155" s="10"/>
      <c r="Q155" s="10"/>
    </row>
    <row r="156" spans="1:17">
      <c r="A156" s="69">
        <v>140</v>
      </c>
      <c r="B156" s="9"/>
      <c r="C156" s="21"/>
      <c r="D156" s="6"/>
      <c r="E156" s="22"/>
      <c r="F156" s="22"/>
      <c r="G156" s="10"/>
      <c r="H156" s="21"/>
      <c r="I156" s="21"/>
      <c r="J156" s="21"/>
      <c r="K156" s="10"/>
      <c r="L156" s="10"/>
      <c r="M156" s="10"/>
      <c r="N156" s="10"/>
      <c r="O156" s="21"/>
      <c r="P156" s="10"/>
      <c r="Q156" s="10"/>
    </row>
    <row r="157" spans="1:17">
      <c r="A157" s="72">
        <v>141</v>
      </c>
      <c r="B157" s="9"/>
      <c r="C157" s="21"/>
      <c r="D157" s="6"/>
      <c r="E157" s="22"/>
      <c r="F157" s="22"/>
      <c r="G157" s="10"/>
      <c r="H157" s="21"/>
      <c r="I157" s="21"/>
      <c r="J157" s="21"/>
      <c r="K157" s="10"/>
      <c r="L157" s="10"/>
      <c r="M157" s="10"/>
      <c r="N157" s="10"/>
      <c r="O157" s="21"/>
      <c r="P157" s="10"/>
      <c r="Q157" s="10"/>
    </row>
    <row r="158" spans="1:17">
      <c r="A158" s="69">
        <v>142</v>
      </c>
      <c r="B158" s="9"/>
      <c r="C158" s="21"/>
      <c r="D158" s="6"/>
      <c r="E158" s="22"/>
      <c r="F158" s="22"/>
      <c r="G158" s="10"/>
      <c r="H158" s="21"/>
      <c r="I158" s="21"/>
      <c r="J158" s="21"/>
      <c r="K158" s="10"/>
      <c r="L158" s="10"/>
      <c r="M158" s="10"/>
      <c r="N158" s="10"/>
      <c r="O158" s="21"/>
      <c r="P158" s="10"/>
      <c r="Q158" s="10"/>
    </row>
    <row r="159" spans="1:17">
      <c r="A159" s="72">
        <v>143</v>
      </c>
      <c r="B159" s="9"/>
      <c r="C159" s="21"/>
      <c r="D159" s="6"/>
      <c r="E159" s="22"/>
      <c r="F159" s="22"/>
      <c r="G159" s="10"/>
      <c r="H159" s="21"/>
      <c r="I159" s="21"/>
      <c r="J159" s="21"/>
      <c r="K159" s="10"/>
      <c r="L159" s="10"/>
      <c r="M159" s="10"/>
      <c r="N159" s="10"/>
      <c r="O159" s="21"/>
      <c r="P159" s="10"/>
      <c r="Q159" s="10"/>
    </row>
    <row r="160" spans="1:17">
      <c r="A160" s="69">
        <v>144</v>
      </c>
      <c r="B160" s="9"/>
      <c r="C160" s="21"/>
      <c r="D160" s="6"/>
      <c r="E160" s="22"/>
      <c r="F160" s="22"/>
      <c r="G160" s="10"/>
      <c r="H160" s="21"/>
      <c r="I160" s="21"/>
      <c r="J160" s="21"/>
      <c r="K160" s="10"/>
      <c r="L160" s="10"/>
      <c r="M160" s="10"/>
      <c r="N160" s="10"/>
      <c r="O160" s="21"/>
      <c r="P160" s="10"/>
      <c r="Q160" s="10"/>
    </row>
    <row r="161" spans="1:17">
      <c r="A161" s="72">
        <v>145</v>
      </c>
      <c r="B161" s="9"/>
      <c r="C161" s="21"/>
      <c r="D161" s="6"/>
      <c r="E161" s="22"/>
      <c r="F161" s="22"/>
      <c r="G161" s="10"/>
      <c r="H161" s="21"/>
      <c r="I161" s="21"/>
      <c r="J161" s="21"/>
      <c r="K161" s="10"/>
      <c r="L161" s="10"/>
      <c r="M161" s="10"/>
      <c r="N161" s="10"/>
      <c r="O161" s="21"/>
      <c r="P161" s="10"/>
      <c r="Q161" s="10"/>
    </row>
    <row r="162" spans="1:17">
      <c r="A162" s="69">
        <v>146</v>
      </c>
      <c r="B162" s="9"/>
      <c r="C162" s="21"/>
      <c r="D162" s="6"/>
      <c r="E162" s="22"/>
      <c r="F162" s="22"/>
      <c r="G162" s="10"/>
      <c r="H162" s="21"/>
      <c r="I162" s="21"/>
      <c r="J162" s="21"/>
      <c r="K162" s="10"/>
      <c r="L162" s="10"/>
      <c r="M162" s="10"/>
      <c r="N162" s="10"/>
      <c r="O162" s="21"/>
      <c r="P162" s="10"/>
      <c r="Q162" s="10"/>
    </row>
    <row r="163" spans="1:17">
      <c r="A163" s="72">
        <v>147</v>
      </c>
      <c r="B163" s="9"/>
      <c r="C163" s="21"/>
      <c r="D163" s="6"/>
      <c r="E163" s="22"/>
      <c r="F163" s="22"/>
      <c r="G163" s="10"/>
      <c r="H163" s="21"/>
      <c r="I163" s="21"/>
      <c r="J163" s="21"/>
      <c r="K163" s="10"/>
      <c r="L163" s="10"/>
      <c r="M163" s="10"/>
      <c r="N163" s="10"/>
      <c r="O163" s="21"/>
      <c r="P163" s="10"/>
      <c r="Q163" s="10"/>
    </row>
    <row r="164" spans="1:17">
      <c r="A164" s="69">
        <v>148</v>
      </c>
      <c r="B164" s="9"/>
      <c r="C164" s="21"/>
      <c r="D164" s="6"/>
      <c r="E164" s="22"/>
      <c r="F164" s="22"/>
      <c r="G164" s="10"/>
      <c r="H164" s="21"/>
      <c r="I164" s="21"/>
      <c r="J164" s="21"/>
      <c r="K164" s="10"/>
      <c r="L164" s="10"/>
      <c r="M164" s="10"/>
      <c r="N164" s="10"/>
      <c r="O164" s="21"/>
      <c r="P164" s="10"/>
      <c r="Q164" s="10"/>
    </row>
    <row r="165" spans="1:17">
      <c r="A165" s="72">
        <v>149</v>
      </c>
      <c r="B165" s="9"/>
      <c r="C165" s="21"/>
      <c r="D165" s="6"/>
      <c r="E165" s="22"/>
      <c r="F165" s="22"/>
      <c r="G165" s="10"/>
      <c r="H165" s="21"/>
      <c r="I165" s="21"/>
      <c r="J165" s="21"/>
      <c r="K165" s="10"/>
      <c r="L165" s="10"/>
      <c r="M165" s="10"/>
      <c r="N165" s="10"/>
      <c r="O165" s="21"/>
      <c r="P165" s="10"/>
      <c r="Q165" s="10"/>
    </row>
    <row r="166" spans="1:17">
      <c r="A166" s="69">
        <v>150</v>
      </c>
      <c r="B166" s="9"/>
      <c r="C166" s="21"/>
      <c r="D166" s="6"/>
      <c r="E166" s="22"/>
      <c r="F166" s="22"/>
      <c r="G166" s="10"/>
      <c r="H166" s="21"/>
      <c r="I166" s="21"/>
      <c r="J166" s="21"/>
      <c r="K166" s="10"/>
      <c r="L166" s="10"/>
      <c r="M166" s="10"/>
      <c r="N166" s="10"/>
      <c r="O166" s="21"/>
      <c r="P166" s="10"/>
      <c r="Q166" s="10"/>
    </row>
    <row r="167" spans="1:17">
      <c r="A167" s="72">
        <v>151</v>
      </c>
      <c r="B167" s="9"/>
      <c r="C167" s="21"/>
      <c r="D167" s="6"/>
      <c r="E167" s="22"/>
      <c r="F167" s="22"/>
      <c r="G167" s="10"/>
      <c r="H167" s="21"/>
      <c r="I167" s="21"/>
      <c r="J167" s="21"/>
      <c r="K167" s="10"/>
      <c r="L167" s="10"/>
      <c r="M167" s="10"/>
      <c r="N167" s="10"/>
      <c r="O167" s="21"/>
      <c r="P167" s="10"/>
      <c r="Q167" s="10"/>
    </row>
    <row r="168" spans="1:17">
      <c r="A168" s="69">
        <v>152</v>
      </c>
      <c r="B168" s="9"/>
      <c r="C168" s="21"/>
      <c r="D168" s="6"/>
      <c r="E168" s="22"/>
      <c r="F168" s="22"/>
      <c r="G168" s="10"/>
      <c r="H168" s="21"/>
      <c r="I168" s="21"/>
      <c r="J168" s="21"/>
      <c r="K168" s="10"/>
      <c r="L168" s="10"/>
      <c r="M168" s="10"/>
      <c r="N168" s="10"/>
      <c r="O168" s="21"/>
      <c r="P168" s="10"/>
      <c r="Q168" s="10"/>
    </row>
    <row r="169" spans="1:17">
      <c r="A169" s="72">
        <v>153</v>
      </c>
      <c r="B169" s="9"/>
      <c r="C169" s="21"/>
      <c r="D169" s="6"/>
      <c r="E169" s="22"/>
      <c r="F169" s="22"/>
      <c r="G169" s="10"/>
      <c r="H169" s="21"/>
      <c r="I169" s="21"/>
      <c r="J169" s="21"/>
      <c r="K169" s="10"/>
      <c r="L169" s="10"/>
      <c r="M169" s="10"/>
      <c r="N169" s="10"/>
      <c r="O169" s="21"/>
      <c r="P169" s="10"/>
      <c r="Q169" s="10"/>
    </row>
    <row r="170" spans="1:17">
      <c r="A170" s="69">
        <v>154</v>
      </c>
      <c r="B170" s="9"/>
      <c r="C170" s="21"/>
      <c r="D170" s="6"/>
      <c r="E170" s="22"/>
      <c r="F170" s="22"/>
      <c r="G170" s="10"/>
      <c r="H170" s="21"/>
      <c r="I170" s="21"/>
      <c r="J170" s="21"/>
      <c r="K170" s="10"/>
      <c r="L170" s="10"/>
      <c r="M170" s="10"/>
      <c r="N170" s="10"/>
      <c r="O170" s="21"/>
      <c r="P170" s="10"/>
      <c r="Q170" s="10"/>
    </row>
    <row r="171" spans="1:17">
      <c r="A171" s="72">
        <v>155</v>
      </c>
      <c r="B171" s="9"/>
      <c r="C171" s="21"/>
      <c r="D171" s="6"/>
      <c r="E171" s="22"/>
      <c r="F171" s="22"/>
      <c r="G171" s="10"/>
      <c r="H171" s="21"/>
      <c r="I171" s="21"/>
      <c r="J171" s="21"/>
      <c r="K171" s="10"/>
      <c r="L171" s="10"/>
      <c r="M171" s="10"/>
      <c r="N171" s="10"/>
      <c r="O171" s="21"/>
      <c r="P171" s="10"/>
      <c r="Q171" s="10"/>
    </row>
    <row r="172" spans="1:17">
      <c r="A172" s="69">
        <v>156</v>
      </c>
      <c r="B172" s="9"/>
      <c r="C172" s="21"/>
      <c r="D172" s="6"/>
      <c r="E172" s="22"/>
      <c r="F172" s="22"/>
      <c r="G172" s="10"/>
      <c r="H172" s="21"/>
      <c r="I172" s="21"/>
      <c r="J172" s="21"/>
      <c r="K172" s="10"/>
      <c r="L172" s="10"/>
      <c r="M172" s="10"/>
      <c r="N172" s="10"/>
      <c r="O172" s="21"/>
      <c r="P172" s="10"/>
      <c r="Q172" s="10"/>
    </row>
    <row r="173" spans="1:17">
      <c r="A173" s="72">
        <v>157</v>
      </c>
      <c r="B173" s="9"/>
      <c r="C173" s="21"/>
      <c r="D173" s="6"/>
      <c r="E173" s="22"/>
      <c r="F173" s="22"/>
      <c r="G173" s="10"/>
      <c r="H173" s="21"/>
      <c r="I173" s="21"/>
      <c r="J173" s="21"/>
      <c r="K173" s="10"/>
      <c r="L173" s="10"/>
      <c r="M173" s="10"/>
      <c r="N173" s="10"/>
      <c r="O173" s="21"/>
      <c r="P173" s="10"/>
      <c r="Q173" s="10"/>
    </row>
    <row r="174" spans="1:17">
      <c r="A174" s="69">
        <v>158</v>
      </c>
      <c r="B174" s="9"/>
      <c r="C174" s="21"/>
      <c r="D174" s="6"/>
      <c r="E174" s="22"/>
      <c r="F174" s="22"/>
      <c r="G174" s="10"/>
      <c r="H174" s="21"/>
      <c r="I174" s="21"/>
      <c r="J174" s="21"/>
      <c r="K174" s="10"/>
      <c r="L174" s="10"/>
      <c r="M174" s="10"/>
      <c r="N174" s="10"/>
      <c r="O174" s="21"/>
      <c r="P174" s="10"/>
      <c r="Q174" s="10"/>
    </row>
    <row r="175" spans="1:17">
      <c r="A175" s="72">
        <v>159</v>
      </c>
      <c r="B175" s="9"/>
      <c r="C175" s="21"/>
      <c r="D175" s="6"/>
      <c r="E175" s="22"/>
      <c r="F175" s="22"/>
      <c r="G175" s="10"/>
      <c r="H175" s="21"/>
      <c r="I175" s="21"/>
      <c r="J175" s="21"/>
      <c r="K175" s="10"/>
      <c r="L175" s="10"/>
      <c r="M175" s="10"/>
      <c r="N175" s="10"/>
      <c r="O175" s="21"/>
      <c r="P175" s="10"/>
      <c r="Q175" s="10"/>
    </row>
    <row r="176" spans="1:17">
      <c r="A176" s="69">
        <v>160</v>
      </c>
      <c r="B176" s="9"/>
      <c r="C176" s="21"/>
      <c r="D176" s="6"/>
      <c r="E176" s="22"/>
      <c r="F176" s="22"/>
      <c r="G176" s="10"/>
      <c r="H176" s="21"/>
      <c r="I176" s="21"/>
      <c r="J176" s="21"/>
      <c r="K176" s="10"/>
      <c r="L176" s="10"/>
      <c r="M176" s="10"/>
      <c r="N176" s="10"/>
      <c r="O176" s="21"/>
      <c r="P176" s="10"/>
      <c r="Q176" s="10"/>
    </row>
    <row r="177" spans="1:17">
      <c r="A177" s="72">
        <v>161</v>
      </c>
      <c r="B177" s="9"/>
      <c r="C177" s="21"/>
      <c r="D177" s="6"/>
      <c r="E177" s="22"/>
      <c r="F177" s="22"/>
      <c r="G177" s="10"/>
      <c r="H177" s="21"/>
      <c r="I177" s="21"/>
      <c r="J177" s="21"/>
      <c r="K177" s="10"/>
      <c r="L177" s="10"/>
      <c r="M177" s="10"/>
      <c r="N177" s="10"/>
      <c r="O177" s="21"/>
      <c r="P177" s="10"/>
      <c r="Q177" s="10"/>
    </row>
    <row r="178" spans="1:17">
      <c r="A178" s="69">
        <v>162</v>
      </c>
      <c r="B178" s="9"/>
      <c r="C178" s="21"/>
      <c r="D178" s="6"/>
      <c r="E178" s="22"/>
      <c r="F178" s="22"/>
      <c r="G178" s="10"/>
      <c r="H178" s="21"/>
      <c r="I178" s="21"/>
      <c r="J178" s="21"/>
      <c r="K178" s="10"/>
      <c r="L178" s="10"/>
      <c r="M178" s="10"/>
      <c r="N178" s="10"/>
      <c r="O178" s="21"/>
      <c r="P178" s="10"/>
      <c r="Q178" s="10"/>
    </row>
    <row r="179" spans="1:17">
      <c r="A179" s="72">
        <v>163</v>
      </c>
      <c r="B179" s="9"/>
      <c r="C179" s="21"/>
      <c r="D179" s="6"/>
      <c r="E179" s="22"/>
      <c r="F179" s="22"/>
      <c r="G179" s="10"/>
      <c r="H179" s="21"/>
      <c r="I179" s="21"/>
      <c r="J179" s="21"/>
      <c r="K179" s="10"/>
      <c r="L179" s="10"/>
      <c r="M179" s="10"/>
      <c r="N179" s="10"/>
      <c r="O179" s="21"/>
      <c r="P179" s="10"/>
      <c r="Q179" s="10"/>
    </row>
    <row r="180" spans="1:17">
      <c r="A180" s="69">
        <v>164</v>
      </c>
      <c r="B180" s="9"/>
      <c r="C180" s="21"/>
      <c r="D180" s="6"/>
      <c r="E180" s="22"/>
      <c r="F180" s="22"/>
      <c r="G180" s="10"/>
      <c r="H180" s="21"/>
      <c r="I180" s="21"/>
      <c r="J180" s="21"/>
      <c r="K180" s="10"/>
      <c r="L180" s="10"/>
      <c r="M180" s="10"/>
      <c r="N180" s="10"/>
      <c r="O180" s="21"/>
      <c r="P180" s="10"/>
      <c r="Q180" s="10"/>
    </row>
    <row r="181" spans="1:17">
      <c r="A181" s="72">
        <v>165</v>
      </c>
      <c r="B181" s="9"/>
      <c r="C181" s="21"/>
      <c r="D181" s="6"/>
      <c r="E181" s="22"/>
      <c r="F181" s="22"/>
      <c r="G181" s="10"/>
      <c r="H181" s="21"/>
      <c r="I181" s="21"/>
      <c r="J181" s="21"/>
      <c r="K181" s="10"/>
      <c r="L181" s="10"/>
      <c r="M181" s="10"/>
      <c r="N181" s="10"/>
      <c r="O181" s="21"/>
      <c r="P181" s="10"/>
      <c r="Q181" s="10"/>
    </row>
    <row r="182" spans="1:17">
      <c r="A182" s="69">
        <v>166</v>
      </c>
      <c r="B182" s="9"/>
      <c r="C182" s="21"/>
      <c r="D182" s="6"/>
      <c r="E182" s="22"/>
      <c r="F182" s="22"/>
      <c r="G182" s="10"/>
      <c r="H182" s="21"/>
      <c r="I182" s="21"/>
      <c r="J182" s="21"/>
      <c r="K182" s="10"/>
      <c r="L182" s="10"/>
      <c r="M182" s="10"/>
      <c r="N182" s="10"/>
      <c r="O182" s="21"/>
      <c r="P182" s="10"/>
      <c r="Q182" s="10"/>
    </row>
    <row r="183" spans="1:17">
      <c r="A183" s="72">
        <v>167</v>
      </c>
      <c r="B183" s="9"/>
      <c r="C183" s="21"/>
      <c r="D183" s="6"/>
      <c r="E183" s="22"/>
      <c r="F183" s="22"/>
      <c r="G183" s="10"/>
      <c r="H183" s="21"/>
      <c r="I183" s="21"/>
      <c r="J183" s="21"/>
      <c r="K183" s="10"/>
      <c r="L183" s="10"/>
      <c r="M183" s="10"/>
      <c r="N183" s="10"/>
      <c r="O183" s="21"/>
      <c r="P183" s="10"/>
      <c r="Q183" s="10"/>
    </row>
    <row r="184" spans="1:17">
      <c r="A184" s="69">
        <v>168</v>
      </c>
      <c r="B184" s="9"/>
      <c r="C184" s="21"/>
      <c r="D184" s="6"/>
      <c r="E184" s="22"/>
      <c r="F184" s="22"/>
      <c r="G184" s="10"/>
      <c r="H184" s="21"/>
      <c r="I184" s="21"/>
      <c r="J184" s="21"/>
      <c r="K184" s="10"/>
      <c r="L184" s="10"/>
      <c r="M184" s="10"/>
      <c r="N184" s="10"/>
      <c r="O184" s="21"/>
      <c r="P184" s="10"/>
      <c r="Q184" s="10"/>
    </row>
    <row r="185" spans="1:17">
      <c r="A185" s="72">
        <v>169</v>
      </c>
      <c r="B185" s="9"/>
      <c r="C185" s="21"/>
      <c r="D185" s="6"/>
      <c r="E185" s="22"/>
      <c r="F185" s="22"/>
      <c r="G185" s="10"/>
      <c r="H185" s="21"/>
      <c r="I185" s="21"/>
      <c r="J185" s="21"/>
      <c r="K185" s="10"/>
      <c r="L185" s="10"/>
      <c r="M185" s="10"/>
      <c r="N185" s="10"/>
      <c r="O185" s="21"/>
      <c r="P185" s="10"/>
      <c r="Q185" s="10"/>
    </row>
    <row r="186" spans="1:17">
      <c r="A186" s="69">
        <v>170</v>
      </c>
      <c r="B186" s="9"/>
      <c r="C186" s="21"/>
      <c r="D186" s="6"/>
      <c r="E186" s="22"/>
      <c r="F186" s="22"/>
      <c r="G186" s="10"/>
      <c r="H186" s="21"/>
      <c r="I186" s="21"/>
      <c r="J186" s="21"/>
      <c r="K186" s="10"/>
      <c r="L186" s="10"/>
      <c r="M186" s="10"/>
      <c r="N186" s="10"/>
      <c r="O186" s="21"/>
      <c r="P186" s="10"/>
      <c r="Q186" s="10"/>
    </row>
    <row r="187" spans="1:17">
      <c r="A187" s="72">
        <v>171</v>
      </c>
      <c r="B187" s="9"/>
      <c r="C187" s="21"/>
      <c r="D187" s="6"/>
      <c r="E187" s="22"/>
      <c r="F187" s="22"/>
      <c r="G187" s="10"/>
      <c r="H187" s="21"/>
      <c r="I187" s="21"/>
      <c r="J187" s="21"/>
      <c r="K187" s="10"/>
      <c r="L187" s="10"/>
      <c r="M187" s="10"/>
      <c r="N187" s="10"/>
      <c r="O187" s="21"/>
      <c r="P187" s="10"/>
      <c r="Q187" s="10"/>
    </row>
    <row r="188" spans="1:17">
      <c r="A188" s="69">
        <v>172</v>
      </c>
      <c r="B188" s="9"/>
      <c r="C188" s="21"/>
      <c r="D188" s="6"/>
      <c r="E188" s="22"/>
      <c r="F188" s="22"/>
      <c r="G188" s="10"/>
      <c r="H188" s="21"/>
      <c r="I188" s="21"/>
      <c r="J188" s="21"/>
      <c r="K188" s="10"/>
      <c r="L188" s="10"/>
      <c r="M188" s="10"/>
      <c r="N188" s="10"/>
      <c r="O188" s="21"/>
      <c r="P188" s="10"/>
      <c r="Q188" s="10"/>
    </row>
    <row r="189" spans="1:17">
      <c r="A189" s="72">
        <v>173</v>
      </c>
      <c r="B189" s="9"/>
      <c r="C189" s="21"/>
      <c r="D189" s="6"/>
      <c r="E189" s="22"/>
      <c r="F189" s="22"/>
      <c r="G189" s="10"/>
      <c r="H189" s="21"/>
      <c r="I189" s="21"/>
      <c r="J189" s="21"/>
      <c r="K189" s="10"/>
      <c r="L189" s="10"/>
      <c r="M189" s="10"/>
      <c r="N189" s="10"/>
      <c r="O189" s="21"/>
      <c r="P189" s="10"/>
      <c r="Q189" s="10"/>
    </row>
    <row r="190" spans="1:17">
      <c r="A190" s="69">
        <v>174</v>
      </c>
      <c r="B190" s="9"/>
      <c r="C190" s="21"/>
      <c r="D190" s="6"/>
      <c r="E190" s="22"/>
      <c r="F190" s="22"/>
      <c r="G190" s="10"/>
      <c r="H190" s="21"/>
      <c r="I190" s="21"/>
      <c r="J190" s="21"/>
      <c r="K190" s="10"/>
      <c r="L190" s="10"/>
      <c r="M190" s="10"/>
      <c r="N190" s="10"/>
      <c r="O190" s="21"/>
      <c r="P190" s="10"/>
      <c r="Q190" s="10"/>
    </row>
    <row r="191" spans="1:17">
      <c r="A191" s="72">
        <v>175</v>
      </c>
      <c r="B191" s="9"/>
      <c r="C191" s="21"/>
      <c r="D191" s="6"/>
      <c r="E191" s="22"/>
      <c r="F191" s="22"/>
      <c r="G191" s="10"/>
      <c r="H191" s="21"/>
      <c r="I191" s="21"/>
      <c r="J191" s="21"/>
      <c r="K191" s="10"/>
      <c r="L191" s="10"/>
      <c r="M191" s="10"/>
      <c r="N191" s="10"/>
      <c r="O191" s="21"/>
      <c r="P191" s="10"/>
      <c r="Q191" s="10"/>
    </row>
    <row r="192" spans="1:17">
      <c r="A192" s="69">
        <v>176</v>
      </c>
      <c r="B192" s="9"/>
      <c r="C192" s="21"/>
      <c r="D192" s="6"/>
      <c r="E192" s="22"/>
      <c r="F192" s="22"/>
      <c r="G192" s="10"/>
      <c r="H192" s="21"/>
      <c r="I192" s="21"/>
      <c r="J192" s="21"/>
      <c r="K192" s="10"/>
      <c r="L192" s="10"/>
      <c r="M192" s="10"/>
      <c r="N192" s="10"/>
      <c r="O192" s="21"/>
      <c r="P192" s="10"/>
      <c r="Q192" s="10"/>
    </row>
    <row r="193" spans="1:17">
      <c r="A193" s="72">
        <v>177</v>
      </c>
      <c r="B193" s="9"/>
      <c r="C193" s="21"/>
      <c r="D193" s="6"/>
      <c r="E193" s="22"/>
      <c r="F193" s="22"/>
      <c r="G193" s="10"/>
      <c r="H193" s="21"/>
      <c r="I193" s="21"/>
      <c r="J193" s="21"/>
      <c r="K193" s="10"/>
      <c r="L193" s="10"/>
      <c r="M193" s="10"/>
      <c r="N193" s="10"/>
      <c r="O193" s="21"/>
      <c r="P193" s="10"/>
      <c r="Q193" s="10"/>
    </row>
    <row r="194" spans="1:17">
      <c r="A194" s="69">
        <v>178</v>
      </c>
      <c r="B194" s="9"/>
      <c r="C194" s="21"/>
      <c r="D194" s="6"/>
      <c r="E194" s="22"/>
      <c r="F194" s="22"/>
      <c r="G194" s="10"/>
      <c r="H194" s="21"/>
      <c r="I194" s="21"/>
      <c r="J194" s="21"/>
      <c r="K194" s="10"/>
      <c r="L194" s="10"/>
      <c r="M194" s="10"/>
      <c r="N194" s="10"/>
      <c r="O194" s="21"/>
      <c r="P194" s="10"/>
      <c r="Q194" s="10"/>
    </row>
    <row r="195" spans="1:17">
      <c r="A195" s="72">
        <v>179</v>
      </c>
      <c r="B195" s="9"/>
      <c r="C195" s="21"/>
      <c r="D195" s="6"/>
      <c r="E195" s="6"/>
      <c r="F195" s="22"/>
      <c r="G195" s="10"/>
      <c r="H195" s="21"/>
      <c r="I195" s="21"/>
      <c r="J195" s="21"/>
      <c r="K195" s="10"/>
      <c r="L195" s="10"/>
      <c r="M195" s="10"/>
      <c r="N195" s="10"/>
      <c r="O195" s="21"/>
      <c r="P195" s="10"/>
      <c r="Q195" s="10"/>
    </row>
    <row r="196" spans="1:17">
      <c r="A196" s="69">
        <v>180</v>
      </c>
      <c r="B196" s="9"/>
      <c r="C196" s="21"/>
      <c r="D196" s="6"/>
      <c r="E196" s="6"/>
      <c r="F196" s="22"/>
      <c r="G196" s="10"/>
      <c r="H196" s="21"/>
      <c r="I196" s="21"/>
      <c r="J196" s="21"/>
      <c r="K196" s="10"/>
      <c r="L196" s="10"/>
      <c r="M196" s="10"/>
      <c r="N196" s="10"/>
      <c r="O196" s="21"/>
      <c r="P196" s="10"/>
      <c r="Q196" s="10"/>
    </row>
    <row r="197" spans="1:17">
      <c r="A197" s="72">
        <v>181</v>
      </c>
      <c r="B197" s="9"/>
      <c r="C197" s="21"/>
      <c r="D197" s="6"/>
      <c r="E197" s="6"/>
      <c r="F197" s="22"/>
      <c r="G197" s="10"/>
      <c r="H197" s="21"/>
      <c r="I197" s="21"/>
      <c r="J197" s="21"/>
      <c r="K197" s="10"/>
      <c r="L197" s="10"/>
      <c r="M197" s="10"/>
      <c r="N197" s="10"/>
      <c r="O197" s="21"/>
      <c r="P197" s="10"/>
      <c r="Q197" s="10"/>
    </row>
    <row r="198" spans="1:17">
      <c r="A198" s="69">
        <v>182</v>
      </c>
      <c r="B198" s="9"/>
      <c r="C198" s="21"/>
      <c r="D198" s="6"/>
      <c r="E198" s="6"/>
      <c r="F198" s="22"/>
      <c r="G198" s="10"/>
      <c r="H198" s="21"/>
      <c r="I198" s="21"/>
      <c r="J198" s="21"/>
      <c r="K198" s="10"/>
      <c r="L198" s="10"/>
      <c r="M198" s="10"/>
      <c r="N198" s="10"/>
      <c r="O198" s="21"/>
      <c r="P198" s="10"/>
      <c r="Q198" s="10"/>
    </row>
    <row r="199" spans="1:17">
      <c r="A199" s="72">
        <v>183</v>
      </c>
      <c r="B199" s="9"/>
      <c r="C199" s="21"/>
      <c r="D199" s="6"/>
      <c r="E199" s="6"/>
      <c r="F199" s="22"/>
      <c r="G199" s="10"/>
      <c r="H199" s="21"/>
      <c r="I199" s="21"/>
      <c r="J199" s="21"/>
      <c r="K199" s="10"/>
      <c r="L199" s="10"/>
      <c r="M199" s="10"/>
      <c r="N199" s="10"/>
      <c r="O199" s="21"/>
      <c r="P199" s="10"/>
      <c r="Q199" s="10"/>
    </row>
    <row r="200" spans="1:17">
      <c r="A200" s="69">
        <v>184</v>
      </c>
      <c r="B200" s="9"/>
      <c r="C200" s="21"/>
      <c r="D200" s="6"/>
      <c r="E200" s="6"/>
      <c r="F200" s="22"/>
      <c r="G200" s="10"/>
      <c r="H200" s="21"/>
      <c r="I200" s="21"/>
      <c r="J200" s="21"/>
      <c r="K200" s="10"/>
      <c r="L200" s="10"/>
      <c r="M200" s="10"/>
      <c r="N200" s="10"/>
      <c r="O200" s="21"/>
      <c r="P200" s="10"/>
      <c r="Q200" s="10"/>
    </row>
    <row r="201" spans="1:17">
      <c r="A201" s="72">
        <v>185</v>
      </c>
      <c r="B201" s="9"/>
      <c r="C201" s="21"/>
      <c r="D201" s="6"/>
      <c r="E201" s="6"/>
      <c r="F201" s="22"/>
      <c r="G201" s="10"/>
      <c r="H201" s="21"/>
      <c r="I201" s="21"/>
      <c r="J201" s="21"/>
      <c r="K201" s="10"/>
      <c r="L201" s="10"/>
      <c r="M201" s="10"/>
      <c r="N201" s="10"/>
      <c r="O201" s="21"/>
      <c r="P201" s="10"/>
      <c r="Q201" s="10"/>
    </row>
    <row r="202" spans="1:17">
      <c r="A202" s="69">
        <v>186</v>
      </c>
      <c r="B202" s="9"/>
      <c r="C202" s="21"/>
      <c r="D202" s="6"/>
      <c r="E202" s="6"/>
      <c r="F202" s="22"/>
      <c r="G202" s="10"/>
      <c r="H202" s="21"/>
      <c r="I202" s="21"/>
      <c r="J202" s="21"/>
      <c r="K202" s="10"/>
      <c r="L202" s="10"/>
      <c r="M202" s="10"/>
      <c r="N202" s="10"/>
      <c r="O202" s="21"/>
      <c r="P202" s="10"/>
      <c r="Q202" s="10"/>
    </row>
    <row r="203" spans="1:17">
      <c r="A203" s="72">
        <v>187</v>
      </c>
      <c r="B203" s="9"/>
      <c r="C203" s="21"/>
      <c r="D203" s="6"/>
      <c r="E203" s="6"/>
      <c r="F203" s="22"/>
      <c r="G203" s="10"/>
      <c r="H203" s="21"/>
      <c r="I203" s="21"/>
      <c r="J203" s="21"/>
      <c r="K203" s="10"/>
      <c r="L203" s="10"/>
      <c r="M203" s="10"/>
      <c r="N203" s="10"/>
      <c r="O203" s="21"/>
      <c r="P203" s="10"/>
      <c r="Q203" s="10"/>
    </row>
    <row r="204" spans="1:17">
      <c r="A204" s="69">
        <v>188</v>
      </c>
      <c r="B204" s="9"/>
      <c r="C204" s="21"/>
      <c r="D204" s="6"/>
      <c r="E204" s="6"/>
      <c r="F204" s="22"/>
      <c r="G204" s="10"/>
      <c r="H204" s="21"/>
      <c r="I204" s="21"/>
      <c r="J204" s="21"/>
      <c r="K204" s="10"/>
      <c r="L204" s="10"/>
      <c r="M204" s="10"/>
      <c r="N204" s="10"/>
      <c r="O204" s="21"/>
      <c r="P204" s="10"/>
      <c r="Q204" s="10"/>
    </row>
    <row r="205" spans="1:17">
      <c r="A205" s="72">
        <v>189</v>
      </c>
      <c r="B205" s="9"/>
      <c r="C205" s="21"/>
      <c r="D205" s="6"/>
      <c r="E205" s="6"/>
      <c r="F205" s="22"/>
      <c r="G205" s="10"/>
      <c r="H205" s="21"/>
      <c r="I205" s="21"/>
      <c r="J205" s="21"/>
      <c r="K205" s="10"/>
      <c r="L205" s="10"/>
      <c r="M205" s="10"/>
      <c r="N205" s="10"/>
      <c r="O205" s="21"/>
      <c r="P205" s="10"/>
      <c r="Q205" s="10"/>
    </row>
    <row r="206" spans="1:17">
      <c r="A206" s="69">
        <v>190</v>
      </c>
      <c r="B206" s="9"/>
      <c r="C206" s="21"/>
      <c r="D206" s="6"/>
      <c r="E206" s="6"/>
      <c r="F206" s="22"/>
      <c r="G206" s="10"/>
      <c r="H206" s="21"/>
      <c r="I206" s="21"/>
      <c r="J206" s="21"/>
      <c r="K206" s="10"/>
      <c r="L206" s="10"/>
      <c r="M206" s="10"/>
      <c r="N206" s="10"/>
      <c r="O206" s="21"/>
      <c r="P206" s="10"/>
      <c r="Q206" s="10"/>
    </row>
    <row r="207" spans="1:17">
      <c r="A207" s="72">
        <v>191</v>
      </c>
      <c r="B207" s="9"/>
      <c r="C207" s="21"/>
      <c r="D207" s="6"/>
      <c r="E207" s="6"/>
      <c r="F207" s="22"/>
      <c r="G207" s="10"/>
      <c r="H207" s="21"/>
      <c r="I207" s="21"/>
      <c r="J207" s="21"/>
      <c r="K207" s="10"/>
      <c r="L207" s="10"/>
      <c r="M207" s="10"/>
      <c r="N207" s="10"/>
      <c r="O207" s="21"/>
      <c r="P207" s="10"/>
      <c r="Q207" s="10"/>
    </row>
    <row r="208" spans="1:17">
      <c r="A208" s="69">
        <v>192</v>
      </c>
      <c r="B208" s="9"/>
      <c r="C208" s="21"/>
      <c r="D208" s="6"/>
      <c r="E208" s="6"/>
      <c r="F208" s="22"/>
      <c r="G208" s="10"/>
      <c r="H208" s="21"/>
      <c r="I208" s="21"/>
      <c r="J208" s="21"/>
      <c r="K208" s="10"/>
      <c r="L208" s="10"/>
      <c r="M208" s="10"/>
      <c r="N208" s="10"/>
      <c r="O208" s="11"/>
      <c r="P208" s="10"/>
      <c r="Q208" s="10"/>
    </row>
    <row r="209" spans="2:93" ht="72" customHeight="1">
      <c r="B209" s="38" t="s">
        <v>20</v>
      </c>
      <c r="C209" s="31">
        <f>COUNTA(#REF!)</f>
        <v>1</v>
      </c>
      <c r="D209" s="31">
        <f>COUNTA(#REF!)</f>
        <v>1</v>
      </c>
      <c r="E209" s="31">
        <f>COUNTA(C17:C208)</f>
        <v>0</v>
      </c>
      <c r="F209" s="31">
        <f>COUNTA(D17:D208)</f>
        <v>0</v>
      </c>
      <c r="G209" s="31"/>
      <c r="H209" s="31"/>
      <c r="I209" s="30">
        <f>COUNTA(F17:F208)</f>
        <v>0</v>
      </c>
      <c r="J209" s="30">
        <f>COUNTA(G17:G208)</f>
        <v>0</v>
      </c>
      <c r="K209" s="30">
        <f>COUNTA(#REF!)</f>
        <v>1</v>
      </c>
      <c r="L209" s="30"/>
      <c r="M209" s="30"/>
      <c r="N209" s="30">
        <f>COUNTA(#REF!)</f>
        <v>1</v>
      </c>
      <c r="O209" s="30"/>
      <c r="P209" s="30"/>
      <c r="Q209" s="30">
        <f>COUNTA(I17:I208)</f>
        <v>0</v>
      </c>
      <c r="R209" s="31">
        <f>COUNTA(#REF!)</f>
        <v>1</v>
      </c>
      <c r="S209" s="30">
        <f>COUNTA(#REF!)</f>
        <v>1</v>
      </c>
      <c r="T209" s="30">
        <f>COUNTA(#REF!)</f>
        <v>1</v>
      </c>
      <c r="U209" s="30">
        <f>COUNTA(#REF!)</f>
        <v>1</v>
      </c>
      <c r="V209" s="30">
        <f>COUNTA(#REF!)</f>
        <v>1</v>
      </c>
      <c r="W209" s="30">
        <f>COUNTA(#REF!)</f>
        <v>1</v>
      </c>
      <c r="X209" s="30">
        <f>COUNTA(#REF!)</f>
        <v>1</v>
      </c>
      <c r="Y209" s="30">
        <f>COUNTA(#REF!)</f>
        <v>1</v>
      </c>
      <c r="Z209" s="30">
        <f>COUNTA(#REF!)</f>
        <v>1</v>
      </c>
      <c r="AA209" s="30">
        <f>COUNTA(#REF!)</f>
        <v>1</v>
      </c>
      <c r="AB209" s="30">
        <f>COUNTA(#REF!)</f>
        <v>1</v>
      </c>
      <c r="AC209" s="30">
        <f>COUNTA(#REF!)</f>
        <v>1</v>
      </c>
      <c r="AD209" s="34">
        <f>COUNTA(J17:J208)</f>
        <v>0</v>
      </c>
      <c r="AE209" s="32">
        <f>COUNTA(K17:K208)</f>
        <v>0</v>
      </c>
      <c r="AF209" s="34">
        <f>COUNTA(#REF!)</f>
        <v>1</v>
      </c>
      <c r="AG209" s="32">
        <f>COUNTA(#REF!)</f>
        <v>1</v>
      </c>
      <c r="AH209" s="34">
        <f>COUNTA(#REF!)</f>
        <v>1</v>
      </c>
      <c r="AI209" s="32">
        <f>COUNTA(#REF!)</f>
        <v>1</v>
      </c>
      <c r="AJ209" s="34">
        <f>COUNTA(#REF!)</f>
        <v>1</v>
      </c>
      <c r="AK209" s="32">
        <f>COUNTA(#REF!)</f>
        <v>1</v>
      </c>
      <c r="AL209" s="34">
        <f>COUNTA(#REF!)</f>
        <v>1</v>
      </c>
      <c r="AM209" s="32">
        <f>COUNTA(#REF!)</f>
        <v>1</v>
      </c>
      <c r="AN209" s="34">
        <f>COUNTA(#REF!)</f>
        <v>1</v>
      </c>
      <c r="AO209" s="32">
        <f>COUNTA(#REF!)</f>
        <v>1</v>
      </c>
      <c r="AP209" s="34">
        <f>COUNTA(#REF!)</f>
        <v>1</v>
      </c>
      <c r="AQ209" s="32">
        <f>COUNTA(#REF!)</f>
        <v>1</v>
      </c>
      <c r="AR209" s="34">
        <f>COUNTA(#REF!)</f>
        <v>1</v>
      </c>
      <c r="AS209" s="32">
        <f>COUNTA(#REF!)</f>
        <v>1</v>
      </c>
      <c r="AT209" s="34">
        <f>COUNTA(#REF!)</f>
        <v>1</v>
      </c>
      <c r="AU209" s="32">
        <f>COUNTA(#REF!)</f>
        <v>1</v>
      </c>
      <c r="AV209" s="34">
        <f>COUNTA(#REF!)</f>
        <v>1</v>
      </c>
      <c r="AW209" s="32">
        <f>COUNTA(#REF!)</f>
        <v>1</v>
      </c>
      <c r="AX209" s="34">
        <f>COUNTA(#REF!)</f>
        <v>1</v>
      </c>
      <c r="AY209" s="32">
        <f>COUNTA(#REF!)</f>
        <v>1</v>
      </c>
      <c r="AZ209" s="34">
        <f>COUNTA(#REF!)</f>
        <v>1</v>
      </c>
      <c r="BA209" s="32">
        <f>COUNTA(#REF!)</f>
        <v>1</v>
      </c>
      <c r="BB209" s="34">
        <f>COUNTA(#REF!)</f>
        <v>1</v>
      </c>
      <c r="BC209" s="32">
        <f>COUNTA(#REF!)</f>
        <v>1</v>
      </c>
      <c r="BD209" s="34">
        <f>COUNTA(#REF!)</f>
        <v>1</v>
      </c>
      <c r="BE209" s="32">
        <f>COUNTA(#REF!)</f>
        <v>1</v>
      </c>
      <c r="BF209" s="31">
        <f>COUNTA(#REF!)</f>
        <v>1</v>
      </c>
      <c r="BG209" s="31">
        <f>COUNTA(#REF!)</f>
        <v>1</v>
      </c>
      <c r="BH209" s="31">
        <f>COUNTA(#REF!)</f>
        <v>1</v>
      </c>
      <c r="BI209" s="31">
        <f>COUNTA(#REF!)</f>
        <v>1</v>
      </c>
      <c r="BJ209" s="31">
        <f>COUNTA(#REF!)</f>
        <v>1</v>
      </c>
      <c r="BK209" s="31">
        <f>COUNTA(#REF!)</f>
        <v>1</v>
      </c>
      <c r="BL209" s="31">
        <f>COUNTA(#REF!)</f>
        <v>1</v>
      </c>
      <c r="BM209" s="39">
        <f>COUNTA(#REF!)</f>
        <v>1</v>
      </c>
      <c r="BN209" s="32">
        <f>COUNTA(#REF!)</f>
        <v>1</v>
      </c>
      <c r="BO209" s="31">
        <f>COUNTA(#REF!)</f>
        <v>1</v>
      </c>
      <c r="BP209" s="31">
        <f>COUNTA(#REF!)</f>
        <v>1</v>
      </c>
      <c r="BQ209" s="31">
        <f>COUNTA(M17:M208)</f>
        <v>0</v>
      </c>
      <c r="BR209" s="31">
        <f>COUNTA(#REF!)</f>
        <v>1</v>
      </c>
      <c r="BS209" s="31">
        <f>COUNTA(#REF!)</f>
        <v>1</v>
      </c>
      <c r="BT209" s="31">
        <f>COUNTA(#REF!)</f>
        <v>1</v>
      </c>
      <c r="BU209" s="31">
        <f>COUNTA(#REF!)</f>
        <v>1</v>
      </c>
      <c r="BV209" s="31">
        <f>COUNTA(#REF!)</f>
        <v>1</v>
      </c>
      <c r="BW209" s="31">
        <f>COUNTA(#REF!)</f>
        <v>1</v>
      </c>
      <c r="BX209" s="31">
        <f>COUNTA(#REF!)</f>
        <v>1</v>
      </c>
      <c r="BY209" s="31">
        <f>COUNTA(#REF!)</f>
        <v>1</v>
      </c>
      <c r="BZ209" s="31">
        <f>COUNTA(#REF!)</f>
        <v>1</v>
      </c>
      <c r="CA209" s="31">
        <f>COUNTA(#REF!)</f>
        <v>1</v>
      </c>
      <c r="CB209" s="33">
        <f>COUNTA(#REF!)</f>
        <v>1</v>
      </c>
      <c r="CC209" s="33">
        <f>COUNTA(#REF!)</f>
        <v>1</v>
      </c>
      <c r="CD209" s="33">
        <f>COUNTA(#REF!)</f>
        <v>1</v>
      </c>
      <c r="CE209" s="33">
        <f>COUNTA(#REF!)</f>
        <v>1</v>
      </c>
      <c r="CF209" s="33">
        <f>COUNTA(#REF!)</f>
        <v>1</v>
      </c>
      <c r="CG209" s="33">
        <f>COUNTA(#REF!)</f>
        <v>1</v>
      </c>
      <c r="CH209" s="33">
        <f>COUNTA(#REF!)</f>
        <v>1</v>
      </c>
      <c r="CI209" s="33">
        <f>COUNTA(#REF!)</f>
        <v>1</v>
      </c>
      <c r="CJ209" s="33">
        <f>COUNTA(#REF!)</f>
        <v>1</v>
      </c>
      <c r="CK209" s="33">
        <f>COUNTA(#REF!)</f>
        <v>1</v>
      </c>
      <c r="CL209" s="33">
        <f>COUNTA(#REF!)</f>
        <v>1</v>
      </c>
      <c r="CM209" s="33">
        <f>COUNTA(#REF!)</f>
        <v>1</v>
      </c>
      <c r="CN209" s="33">
        <f>COUNTA(#REF!)</f>
        <v>1</v>
      </c>
      <c r="CO209" s="38" t="str">
        <f>"TOTAL : "&amp;(SUM(C209:R209)+SUM(V209:CA209))</f>
        <v>TOTAL : 60</v>
      </c>
    </row>
  </sheetData>
  <sheetProtection formatCells="0" formatColumns="0" formatRows="0" insertRows="0" deleteRows="0" sort="0" autoFilter="0" pivotTables="0"/>
  <mergeCells count="39">
    <mergeCell ref="D14:F14"/>
    <mergeCell ref="A14:B14"/>
    <mergeCell ref="B5:C5"/>
    <mergeCell ref="B6:C6"/>
    <mergeCell ref="B7:C7"/>
    <mergeCell ref="B8:C8"/>
    <mergeCell ref="B9:C9"/>
    <mergeCell ref="AV10:AW10"/>
    <mergeCell ref="AT10:AU10"/>
    <mergeCell ref="AR10:AS10"/>
    <mergeCell ref="B11:C11"/>
    <mergeCell ref="B10:C10"/>
    <mergeCell ref="F5:N11"/>
    <mergeCell ref="O1:Q13"/>
    <mergeCell ref="C1:F1"/>
    <mergeCell ref="C3:F3"/>
    <mergeCell ref="C2:F2"/>
    <mergeCell ref="G1:N2"/>
    <mergeCell ref="BM10:BP10"/>
    <mergeCell ref="BM1:BR5"/>
    <mergeCell ref="BW10:CA10"/>
    <mergeCell ref="BS10:BV10"/>
    <mergeCell ref="BQ10:BR10"/>
    <mergeCell ref="BH10:BL10"/>
    <mergeCell ref="BD10:BE10"/>
    <mergeCell ref="V10:X10"/>
    <mergeCell ref="S10:U10"/>
    <mergeCell ref="AB10:AC10"/>
    <mergeCell ref="Z10:AA10"/>
    <mergeCell ref="AL10:AM10"/>
    <mergeCell ref="AH10:AI10"/>
    <mergeCell ref="AJ10:AK10"/>
    <mergeCell ref="AD10:AE10"/>
    <mergeCell ref="AF10:AG10"/>
    <mergeCell ref="AN10:AO10"/>
    <mergeCell ref="AP10:AQ10"/>
    <mergeCell ref="AX10:AY10"/>
    <mergeCell ref="AZ10:BA10"/>
    <mergeCell ref="BB10:BC10"/>
  </mergeCells>
  <conditionalFormatting sqref="F17:F208">
    <cfRule type="expression" dxfId="67" priority="136">
      <formula>AND($B17&lt;&gt;"",F17="")</formula>
    </cfRule>
  </conditionalFormatting>
  <conditionalFormatting sqref="D208:E208">
    <cfRule type="duplicateValues" dxfId="66" priority="35"/>
  </conditionalFormatting>
  <conditionalFormatting sqref="M17:N208">
    <cfRule type="expression" dxfId="65" priority="165">
      <formula>AND(#REF!="Cas",$M17="")</formula>
    </cfRule>
  </conditionalFormatting>
  <conditionalFormatting sqref="F17:F208">
    <cfRule type="expression" dxfId="64" priority="175">
      <formula>AND($B17&lt;&gt;"",F17="",$F17&lt;&gt;"TdS",$F17&lt;&gt;"TdS agence",$F17&lt;&gt;"TdS hors région",$F17&lt;&gt;"Contact Social")</formula>
    </cfRule>
  </conditionalFormatting>
  <conditionalFormatting sqref="P17:Q208">
    <cfRule type="expression" dxfId="63" priority="4">
      <formula>AND(#REF!="Cas",#REF!="")</formula>
    </cfRule>
  </conditionalFormatting>
  <conditionalFormatting sqref="B6">
    <cfRule type="duplicateValues" dxfId="62" priority="3"/>
  </conditionalFormatting>
  <conditionalFormatting sqref="B7">
    <cfRule type="duplicateValues" dxfId="61" priority="1"/>
  </conditionalFormatting>
  <conditionalFormatting sqref="D21:E21 E17:E20">
    <cfRule type="duplicateValues" dxfId="60" priority="179"/>
  </conditionalFormatting>
  <conditionalFormatting sqref="D22:E207 B8:B9 B13 B11 D16:E16">
    <cfRule type="duplicateValues" dxfId="59" priority="187"/>
  </conditionalFormatting>
  <dataValidations count="3">
    <dataValidation allowBlank="1" showInputMessage="1" showErrorMessage="1" sqref="AV209 AX209 AZ209 AT209 BB209 BD209 AF209 AH209 AJ209 AL209 AN209 AP209 AR209 S209:AD209 J209:Q209"/>
    <dataValidation type="date" operator="greaterThan" allowBlank="1" showInputMessage="1" showErrorMessage="1" error="Doit être une date en format: AAAA-MM-JJ" sqref="L17:L21 C14 G14 H17:J208 C17:C208">
      <formula1>1</formula1>
    </dataValidation>
    <dataValidation type="date" operator="greaterThan" allowBlank="1" showInputMessage="1" showErrorMessage="1" error="Doit être une date en format: AAAA-MM-JJ" sqref="I16:J16">
      <formula1>44197</formula1>
    </dataValidation>
  </dataValidations>
  <pageMargins left="0.7" right="0.86931818181818177" top="1.0282608695652173" bottom="0.75" header="0.3" footer="0.3"/>
  <pageSetup paperSize="5" scale="59" fitToHeight="0" orientation="landscape" r:id="rId1"/>
  <headerFooter>
    <oddHeader>&amp;L&amp;G&amp;"Arial,Gras"&amp;20          &amp;22           Grille de suivi des cas - Virus Respiratoire - Millieux de soins</oddHeader>
    <oddFooter>&amp;L&amp;"Arial,Normal"&amp;12ADM-DG-100143
Centre intégré de santé et de services sociaux de la Montérégie-Ouest&amp;C&amp;"Arial,Normal"&amp;12Grille de suivi des cas -Virus Respiratoire&amp;11
&amp;R&amp;"Arial,Normal"&amp;12Page &amp;P de &amp;N</oddFooter>
  </headerFooter>
  <legacyDrawingHF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'Menus déroulants'!$O$2:$O$10</xm:f>
          </x14:formula1>
          <xm:sqref>K17:K21 K22:K208</xm:sqref>
        </x14:dataValidation>
        <x14:dataValidation type="list" allowBlank="1" showInputMessage="1" showErrorMessage="1">
          <x14:formula1>
            <xm:f>'Menus déroulants'!$I$2:$I$4</xm:f>
          </x14:formula1>
          <xm:sqref>G17:G208</xm:sqref>
        </x14:dataValidation>
        <x14:dataValidation type="list" allowBlank="1" showInputMessage="1" showErrorMessage="1">
          <x14:formula1>
            <xm:f>'Menus déroulants'!$E$2:$E$4</xm:f>
          </x14:formula1>
          <xm:sqref>F17:F208</xm:sqref>
        </x14:dataValidation>
        <x14:dataValidation type="list" allowBlank="1" showInputMessage="1" showErrorMessage="1">
          <x14:formula1>
            <xm:f>'Menus déroulants'!$M$23:$M$28</xm:f>
          </x14:formula1>
          <xm:sqref>C3:F3</xm:sqref>
        </x14:dataValidation>
        <x14:dataValidation type="list" allowBlank="1" showInputMessage="1" showErrorMessage="1">
          <x14:formula1>
            <xm:f>'Menus déroulants'!$M$2:$M$3</xm:f>
          </x14:formula1>
          <xm:sqref>O17:O208</xm:sqref>
        </x14:dataValidation>
        <x14:dataValidation type="list" allowBlank="1" showInputMessage="1" showErrorMessage="1">
          <x14:formula1>
            <xm:f>'Menus déroulants'!$S$2:$S$5</xm:f>
          </x14:formula1>
          <xm:sqref>P17:P208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T208"/>
  <sheetViews>
    <sheetView showGridLines="0" zoomScale="90" zoomScaleNormal="90" workbookViewId="0">
      <selection activeCell="M24" sqref="M24"/>
    </sheetView>
  </sheetViews>
  <sheetFormatPr baseColWidth="10" defaultColWidth="11.42578125" defaultRowHeight="15" customHeight="1"/>
  <cols>
    <col min="1" max="1" width="4" customWidth="1"/>
    <col min="2" max="2" width="26.5703125" customWidth="1"/>
    <col min="3" max="3" width="13" customWidth="1"/>
    <col min="4" max="4" width="15.7109375" customWidth="1"/>
    <col min="5" max="5" width="8.5703125" customWidth="1"/>
    <col min="6" max="6" width="9.85546875" customWidth="1"/>
    <col min="7" max="8" width="10.42578125" customWidth="1"/>
    <col min="9" max="9" width="12.85546875" customWidth="1"/>
    <col min="10" max="10" width="13.140625" customWidth="1"/>
    <col min="11" max="12" width="14.140625" customWidth="1"/>
    <col min="13" max="13" width="19.42578125" customWidth="1"/>
    <col min="14" max="14" width="24.140625" customWidth="1"/>
    <col min="15" max="16" width="13.5703125" customWidth="1"/>
    <col min="17" max="17" width="14.140625" bestFit="1" customWidth="1"/>
    <col min="18" max="18" width="44.7109375" customWidth="1"/>
    <col min="19" max="19" width="20.140625" customWidth="1"/>
    <col min="20" max="20" width="12.42578125" customWidth="1"/>
    <col min="21" max="21" width="19" customWidth="1"/>
    <col min="22" max="22" width="38.5703125" customWidth="1"/>
    <col min="23" max="23" width="12.7109375" customWidth="1"/>
    <col min="24" max="24" width="45.28515625" customWidth="1"/>
    <col min="25" max="25" width="19" customWidth="1"/>
    <col min="26" max="26" width="26.85546875" customWidth="1"/>
    <col min="27" max="27" width="18.42578125" customWidth="1"/>
    <col min="28" max="28" width="19.140625" customWidth="1"/>
    <col min="29" max="29" width="11" customWidth="1"/>
    <col min="30" max="30" width="10.85546875" customWidth="1"/>
    <col min="31" max="31" width="11.42578125" customWidth="1"/>
    <col min="32" max="32" width="13.7109375" customWidth="1"/>
    <col min="33" max="33" width="11" customWidth="1"/>
    <col min="34" max="34" width="8.42578125" bestFit="1" customWidth="1"/>
    <col min="35" max="35" width="10.42578125" bestFit="1" customWidth="1"/>
    <col min="36" max="36" width="11.7109375" customWidth="1"/>
    <col min="37" max="37" width="10.42578125" bestFit="1" customWidth="1"/>
    <col min="38" max="38" width="11.7109375" customWidth="1"/>
    <col min="39" max="39" width="10.42578125" customWidth="1"/>
    <col min="40" max="40" width="11.7109375" customWidth="1"/>
    <col min="41" max="41" width="10.42578125" customWidth="1"/>
    <col min="42" max="42" width="11.7109375" customWidth="1"/>
    <col min="43" max="43" width="10.42578125" customWidth="1"/>
    <col min="44" max="44" width="11.7109375" customWidth="1"/>
    <col min="45" max="45" width="10.42578125" customWidth="1"/>
    <col min="46" max="46" width="11.7109375" customWidth="1"/>
    <col min="47" max="47" width="10.42578125" customWidth="1"/>
    <col min="48" max="58" width="11.7109375" customWidth="1"/>
    <col min="59" max="59" width="9.85546875" bestFit="1" customWidth="1"/>
    <col min="60" max="60" width="20.140625" bestFit="1" customWidth="1"/>
    <col min="61" max="61" width="22" bestFit="1" customWidth="1"/>
    <col min="62" max="63" width="11.42578125" bestFit="1" customWidth="1"/>
    <col min="64" max="65" width="13.140625" bestFit="1" customWidth="1"/>
    <col min="66" max="66" width="13.42578125" customWidth="1"/>
    <col min="67" max="67" width="12.42578125" customWidth="1"/>
    <col min="68" max="68" width="15" customWidth="1"/>
    <col min="69" max="69" width="12.28515625" customWidth="1"/>
    <col min="70" max="70" width="12.85546875" customWidth="1"/>
    <col min="71" max="71" width="2" bestFit="1" customWidth="1"/>
    <col min="72" max="72" width="11.42578125" customWidth="1"/>
    <col min="73" max="73" width="8.85546875" customWidth="1"/>
    <col min="74" max="76" width="9.42578125" customWidth="1"/>
    <col min="77" max="77" width="11.42578125" customWidth="1"/>
    <col min="78" max="79" width="9.42578125" customWidth="1"/>
    <col min="80" max="80" width="10" customWidth="1"/>
    <col min="81" max="83" width="24.42578125" customWidth="1"/>
    <col min="84" max="87" width="15.28515625" customWidth="1"/>
    <col min="88" max="88" width="24" customWidth="1"/>
    <col min="89" max="91" width="11.42578125" customWidth="1"/>
    <col min="92" max="93" width="2" bestFit="1" customWidth="1"/>
    <col min="94" max="94" width="74.85546875" customWidth="1"/>
  </cols>
  <sheetData>
    <row r="1" spans="1:98" ht="21" customHeight="1">
      <c r="B1" s="61" t="s">
        <v>85</v>
      </c>
      <c r="C1" s="233"/>
      <c r="D1" s="233"/>
      <c r="E1" s="233"/>
      <c r="F1" s="233"/>
      <c r="G1" s="255" t="s">
        <v>107</v>
      </c>
      <c r="H1" s="256"/>
      <c r="I1" s="256"/>
      <c r="J1" s="256"/>
      <c r="K1" s="256"/>
      <c r="L1" s="256"/>
      <c r="M1" s="256"/>
      <c r="N1" s="257" t="s">
        <v>106</v>
      </c>
      <c r="O1" s="258"/>
      <c r="P1" s="258"/>
      <c r="Q1" s="258"/>
      <c r="R1" s="65"/>
      <c r="S1" s="51"/>
      <c r="T1" s="52"/>
      <c r="U1" s="52"/>
      <c r="V1" s="52"/>
      <c r="Y1" s="23"/>
      <c r="Z1" s="24"/>
      <c r="AA1" s="3"/>
      <c r="AE1" s="25"/>
      <c r="AG1" s="23"/>
      <c r="AI1" s="23"/>
      <c r="AK1" s="23"/>
      <c r="AM1" s="23"/>
      <c r="AO1" s="23"/>
      <c r="AQ1" s="23"/>
      <c r="AS1" s="23"/>
      <c r="AU1" s="23"/>
      <c r="AW1" s="23"/>
      <c r="AY1" s="23"/>
      <c r="BA1" s="23"/>
      <c r="BC1" s="23"/>
      <c r="BE1" s="23"/>
      <c r="BJ1" s="23"/>
      <c r="BK1" s="23"/>
      <c r="BL1" s="23"/>
      <c r="BM1" s="23"/>
      <c r="BN1" s="225" t="s">
        <v>7</v>
      </c>
      <c r="BO1" s="225"/>
      <c r="BP1" s="225"/>
      <c r="BQ1" s="225"/>
      <c r="BR1" s="225"/>
      <c r="BS1" s="225"/>
    </row>
    <row r="2" spans="1:98" ht="18" customHeight="1">
      <c r="B2" s="62" t="s">
        <v>96</v>
      </c>
      <c r="C2" s="232"/>
      <c r="D2" s="233"/>
      <c r="E2" s="233"/>
      <c r="F2" s="233"/>
      <c r="G2" s="256"/>
      <c r="H2" s="256"/>
      <c r="I2" s="256"/>
      <c r="J2" s="256"/>
      <c r="K2" s="256"/>
      <c r="L2" s="256"/>
      <c r="M2" s="256"/>
      <c r="N2" s="258"/>
      <c r="O2" s="258"/>
      <c r="P2" s="258"/>
      <c r="Q2" s="258"/>
      <c r="R2" s="65"/>
      <c r="S2" s="53"/>
      <c r="T2" s="52"/>
      <c r="U2" s="52"/>
      <c r="V2" s="52"/>
      <c r="Y2" s="23"/>
      <c r="Z2" s="24"/>
      <c r="AA2" s="3"/>
      <c r="AE2" s="25"/>
      <c r="AG2" s="23"/>
      <c r="AI2" s="23"/>
      <c r="AK2" s="23"/>
      <c r="AM2" s="23"/>
      <c r="AO2" s="23"/>
      <c r="AQ2" s="23"/>
      <c r="AS2" s="23"/>
      <c r="AU2" s="23"/>
      <c r="AW2" s="23"/>
      <c r="AY2" s="23"/>
      <c r="BA2" s="23"/>
      <c r="BC2" s="23"/>
      <c r="BE2" s="23"/>
      <c r="BJ2" s="23"/>
      <c r="BK2" s="23"/>
      <c r="BL2" s="23"/>
      <c r="BM2" s="23"/>
      <c r="BN2" s="225"/>
      <c r="BO2" s="225"/>
      <c r="BP2" s="225"/>
      <c r="BQ2" s="225"/>
      <c r="BR2" s="225"/>
      <c r="BS2" s="225"/>
    </row>
    <row r="3" spans="1:98" ht="18" customHeight="1">
      <c r="B3" s="60"/>
      <c r="C3" s="50"/>
      <c r="D3" s="50"/>
      <c r="E3" s="50"/>
      <c r="F3" s="50"/>
      <c r="G3" s="256"/>
      <c r="H3" s="256"/>
      <c r="I3" s="256"/>
      <c r="J3" s="256"/>
      <c r="K3" s="256"/>
      <c r="L3" s="256"/>
      <c r="M3" s="256"/>
      <c r="N3" s="258"/>
      <c r="O3" s="258"/>
      <c r="P3" s="258"/>
      <c r="Q3" s="258"/>
      <c r="R3" s="65"/>
      <c r="S3" s="53"/>
      <c r="T3" s="52"/>
      <c r="U3" s="52"/>
      <c r="V3" s="52"/>
      <c r="Y3" s="23"/>
      <c r="Z3" s="24"/>
      <c r="AA3" s="3"/>
      <c r="AE3" s="25"/>
      <c r="AG3" s="23"/>
      <c r="AI3" s="23"/>
      <c r="AK3" s="23"/>
      <c r="AM3" s="23"/>
      <c r="AO3" s="23"/>
      <c r="AQ3" s="23"/>
      <c r="AS3" s="23"/>
      <c r="AU3" s="23"/>
      <c r="AW3" s="23"/>
      <c r="AY3" s="23"/>
      <c r="BA3" s="23"/>
      <c r="BC3" s="23"/>
      <c r="BE3" s="23"/>
      <c r="BJ3" s="23"/>
      <c r="BK3" s="23"/>
      <c r="BL3" s="23"/>
      <c r="BM3" s="23"/>
      <c r="BN3" s="225"/>
      <c r="BO3" s="225"/>
      <c r="BP3" s="225"/>
      <c r="BQ3" s="225"/>
      <c r="BR3" s="225"/>
      <c r="BS3" s="225"/>
    </row>
    <row r="4" spans="1:98" ht="17.25" customHeight="1" thickBot="1">
      <c r="B4" s="244" t="s">
        <v>86</v>
      </c>
      <c r="C4" s="245"/>
      <c r="D4" s="77">
        <f>SUM(Calcul!$B$2:$B$5)</f>
        <v>0</v>
      </c>
      <c r="E4" s="49"/>
      <c r="F4" s="57"/>
      <c r="G4" s="67"/>
      <c r="H4" s="67"/>
      <c r="I4" s="67"/>
      <c r="J4" s="67"/>
      <c r="K4" s="67"/>
      <c r="L4" s="67"/>
      <c r="M4" s="67"/>
      <c r="N4" s="98"/>
      <c r="O4" s="98"/>
      <c r="P4" s="98"/>
      <c r="Q4" s="98"/>
      <c r="R4" s="65"/>
      <c r="S4" s="51"/>
      <c r="T4" s="52"/>
      <c r="U4" s="52"/>
      <c r="V4" s="52"/>
      <c r="Y4" s="23"/>
      <c r="Z4" s="24"/>
      <c r="AA4" s="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1"/>
      <c r="BH4" s="40" t="s">
        <v>8</v>
      </c>
      <c r="BI4" s="1"/>
      <c r="BL4" s="23"/>
      <c r="BM4" s="23"/>
      <c r="BN4" s="225"/>
      <c r="BO4" s="225"/>
      <c r="BP4" s="225"/>
      <c r="BQ4" s="225"/>
      <c r="BR4" s="225"/>
      <c r="BS4" s="225"/>
      <c r="BT4" s="26"/>
      <c r="BU4" s="26"/>
      <c r="BV4" s="26"/>
      <c r="BW4" s="26"/>
    </row>
    <row r="5" spans="1:98" ht="16.5" customHeight="1">
      <c r="B5" s="244" t="s">
        <v>88</v>
      </c>
      <c r="C5" s="245"/>
      <c r="D5" s="76">
        <f>Calcul!$B$8</f>
        <v>0</v>
      </c>
      <c r="E5" s="54"/>
      <c r="F5" s="246" t="s">
        <v>100</v>
      </c>
      <c r="G5" s="247"/>
      <c r="H5" s="247"/>
      <c r="I5" s="247"/>
      <c r="J5" s="247"/>
      <c r="K5" s="247"/>
      <c r="L5" s="247"/>
      <c r="M5" s="247"/>
      <c r="N5" s="248"/>
      <c r="O5" s="99"/>
      <c r="P5" s="99"/>
      <c r="Q5" s="66"/>
      <c r="R5" s="54"/>
      <c r="S5" s="54"/>
      <c r="T5" s="54"/>
      <c r="U5" s="54"/>
      <c r="V5" s="54"/>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row>
    <row r="6" spans="1:98" ht="16.5" customHeight="1">
      <c r="B6" s="244" t="s">
        <v>102</v>
      </c>
      <c r="C6" s="245"/>
      <c r="D6" s="76">
        <f>D4-D5-D8</f>
        <v>0</v>
      </c>
      <c r="E6" s="54"/>
      <c r="F6" s="249"/>
      <c r="G6" s="250"/>
      <c r="H6" s="250"/>
      <c r="I6" s="250"/>
      <c r="J6" s="250"/>
      <c r="K6" s="250"/>
      <c r="L6" s="250"/>
      <c r="M6" s="250"/>
      <c r="N6" s="251"/>
      <c r="O6" s="99"/>
      <c r="P6" s="99"/>
      <c r="Q6" s="66"/>
      <c r="T6" s="54"/>
      <c r="U6" s="54"/>
      <c r="V6" s="54"/>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row>
    <row r="7" spans="1:98" ht="16.5" customHeight="1">
      <c r="B7" s="244" t="s">
        <v>90</v>
      </c>
      <c r="C7" s="245"/>
      <c r="D7" s="76">
        <f>Calcul!$B$9</f>
        <v>0</v>
      </c>
      <c r="E7" s="54"/>
      <c r="F7" s="249"/>
      <c r="G7" s="250"/>
      <c r="H7" s="250"/>
      <c r="I7" s="250"/>
      <c r="J7" s="250"/>
      <c r="K7" s="250"/>
      <c r="L7" s="250"/>
      <c r="M7" s="250"/>
      <c r="N7" s="251"/>
      <c r="O7" s="99"/>
      <c r="P7" s="99"/>
      <c r="Q7" s="66"/>
      <c r="R7" s="54"/>
      <c r="S7" s="54"/>
      <c r="T7" s="54"/>
      <c r="U7" s="54"/>
      <c r="V7" s="54"/>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row>
    <row r="8" spans="1:98" ht="16.5" customHeight="1">
      <c r="B8" s="244" t="s">
        <v>91</v>
      </c>
      <c r="C8" s="245"/>
      <c r="D8" s="76">
        <f>COUNTIF(Tableau116[Évolution du 
Cas ],"Décès covid")</f>
        <v>0</v>
      </c>
      <c r="E8" s="54"/>
      <c r="F8" s="249"/>
      <c r="G8" s="250"/>
      <c r="H8" s="250"/>
      <c r="I8" s="250"/>
      <c r="J8" s="250"/>
      <c r="K8" s="250"/>
      <c r="L8" s="250"/>
      <c r="M8" s="250"/>
      <c r="N8" s="251"/>
      <c r="O8" s="99"/>
      <c r="P8" s="99"/>
      <c r="Q8" s="66"/>
      <c r="R8" s="54"/>
      <c r="S8" s="54"/>
      <c r="T8" s="54"/>
      <c r="U8" s="54"/>
      <c r="V8" s="54"/>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row>
    <row r="9" spans="1:98" ht="18.75" customHeight="1">
      <c r="B9" s="242" t="s">
        <v>87</v>
      </c>
      <c r="C9" s="245"/>
      <c r="D9" s="68">
        <f>SUM(Calcul!$E$2:$E$5)</f>
        <v>0</v>
      </c>
      <c r="E9" s="96"/>
      <c r="F9" s="249"/>
      <c r="G9" s="250"/>
      <c r="H9" s="250"/>
      <c r="I9" s="250"/>
      <c r="J9" s="250"/>
      <c r="K9" s="250"/>
      <c r="L9" s="250"/>
      <c r="M9" s="250"/>
      <c r="N9" s="251"/>
      <c r="O9" s="99"/>
      <c r="P9" s="99"/>
      <c r="Q9" s="66"/>
      <c r="T9" s="223"/>
      <c r="U9" s="223"/>
      <c r="V9" s="223"/>
      <c r="W9" s="223"/>
      <c r="X9" s="223"/>
      <c r="Y9" s="223"/>
      <c r="Z9" s="95"/>
      <c r="AA9" s="223"/>
      <c r="AB9" s="223"/>
      <c r="AC9" s="224"/>
      <c r="AD9" s="224"/>
      <c r="AE9" s="222"/>
      <c r="AF9" s="222"/>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96"/>
      <c r="BH9" s="95"/>
      <c r="BI9" s="222"/>
      <c r="BJ9" s="222"/>
      <c r="BK9" s="222"/>
      <c r="BL9" s="222"/>
      <c r="BM9" s="222"/>
      <c r="BN9" s="222"/>
      <c r="BO9" s="222"/>
      <c r="BP9" s="222"/>
      <c r="BQ9" s="222"/>
      <c r="BR9" s="223"/>
      <c r="BS9" s="223"/>
      <c r="BT9" s="223"/>
      <c r="BU9" s="223"/>
      <c r="BV9" s="223"/>
      <c r="BW9" s="223"/>
      <c r="BX9" s="223"/>
      <c r="BY9" s="223"/>
      <c r="BZ9" s="223"/>
      <c r="CA9" s="223"/>
      <c r="CB9" s="223"/>
      <c r="CC9" s="43"/>
      <c r="CD9" s="43"/>
      <c r="CE9" s="43"/>
      <c r="CF9" s="43"/>
      <c r="CG9" s="43"/>
      <c r="CH9" s="43"/>
      <c r="CI9" s="43"/>
      <c r="CJ9" s="43"/>
      <c r="CK9" s="43"/>
      <c r="CL9" s="43"/>
      <c r="CM9" s="43"/>
      <c r="CN9" s="43"/>
      <c r="CO9" s="43"/>
      <c r="CP9" s="46"/>
      <c r="CQ9" s="47"/>
      <c r="CR9" s="47"/>
      <c r="CS9" s="47"/>
      <c r="CT9" s="47"/>
    </row>
    <row r="10" spans="1:98" ht="17.25" customHeight="1">
      <c r="B10" s="242" t="s">
        <v>89</v>
      </c>
      <c r="C10" s="243"/>
      <c r="D10" s="68">
        <f>Calcul!E8</f>
        <v>0</v>
      </c>
      <c r="E10" s="96"/>
      <c r="F10" s="249"/>
      <c r="G10" s="250"/>
      <c r="H10" s="250"/>
      <c r="I10" s="250"/>
      <c r="J10" s="250"/>
      <c r="K10" s="250"/>
      <c r="L10" s="250"/>
      <c r="M10" s="250"/>
      <c r="N10" s="251"/>
      <c r="O10" s="99"/>
      <c r="P10" s="99"/>
      <c r="Q10" s="66"/>
      <c r="R10" s="55"/>
      <c r="S10" s="43"/>
      <c r="T10" s="96"/>
      <c r="U10" s="96"/>
      <c r="V10" s="96"/>
      <c r="W10" s="96"/>
      <c r="X10" s="96"/>
      <c r="Y10" s="96"/>
      <c r="Z10" s="95"/>
      <c r="AA10" s="96"/>
      <c r="AB10" s="96"/>
      <c r="AC10" s="97"/>
      <c r="AD10" s="97"/>
      <c r="AE10" s="95"/>
      <c r="AF10" s="95"/>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5"/>
      <c r="BI10" s="95"/>
      <c r="BJ10" s="95"/>
      <c r="BK10" s="95"/>
      <c r="BL10" s="95"/>
      <c r="BM10" s="95"/>
      <c r="BN10" s="95"/>
      <c r="BO10" s="95"/>
      <c r="BP10" s="95"/>
      <c r="BQ10" s="95"/>
      <c r="BR10" s="96"/>
      <c r="BS10" s="96"/>
      <c r="BT10" s="96"/>
      <c r="BU10" s="96"/>
      <c r="BV10" s="96"/>
      <c r="BW10" s="96"/>
      <c r="BX10" s="96"/>
      <c r="BY10" s="96"/>
      <c r="BZ10" s="96"/>
      <c r="CA10" s="96"/>
      <c r="CB10" s="96"/>
      <c r="CC10" s="43"/>
      <c r="CD10" s="43"/>
      <c r="CE10" s="43"/>
      <c r="CF10" s="43"/>
      <c r="CG10" s="43"/>
      <c r="CH10" s="43"/>
      <c r="CI10" s="43"/>
      <c r="CJ10" s="43"/>
      <c r="CK10" s="43"/>
      <c r="CL10" s="43"/>
      <c r="CM10" s="43"/>
      <c r="CN10" s="43"/>
      <c r="CO10" s="43"/>
      <c r="CP10" s="46"/>
      <c r="CQ10" s="47"/>
      <c r="CR10" s="47"/>
      <c r="CS10" s="47"/>
      <c r="CT10" s="47"/>
    </row>
    <row r="11" spans="1:98" ht="15" customHeight="1" thickBot="1">
      <c r="E11" s="96"/>
      <c r="F11" s="252"/>
      <c r="G11" s="253"/>
      <c r="H11" s="253"/>
      <c r="I11" s="253"/>
      <c r="J11" s="253"/>
      <c r="K11" s="253"/>
      <c r="L11" s="253"/>
      <c r="M11" s="253"/>
      <c r="N11" s="254"/>
      <c r="O11" s="99"/>
      <c r="P11" s="99"/>
      <c r="Q11" s="66"/>
      <c r="R11" s="55"/>
      <c r="S11" s="43"/>
      <c r="T11" s="96"/>
      <c r="U11" s="96"/>
      <c r="V11" s="96"/>
      <c r="W11" s="96"/>
      <c r="X11" s="96"/>
      <c r="Y11" s="96"/>
      <c r="Z11" s="95"/>
      <c r="AA11" s="96"/>
      <c r="AB11" s="96"/>
      <c r="AC11" s="97"/>
      <c r="AD11" s="97"/>
      <c r="AE11" s="95"/>
      <c r="AF11" s="95"/>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5"/>
      <c r="BI11" s="95"/>
      <c r="BJ11" s="95"/>
      <c r="BK11" s="95"/>
      <c r="BL11" s="95"/>
      <c r="BM11" s="95"/>
      <c r="BN11" s="95"/>
      <c r="BO11" s="95"/>
      <c r="BP11" s="95"/>
      <c r="BQ11" s="95"/>
      <c r="BR11" s="96"/>
      <c r="BS11" s="96"/>
      <c r="BT11" s="96"/>
      <c r="BU11" s="96"/>
      <c r="BV11" s="96"/>
      <c r="BW11" s="96"/>
      <c r="BX11" s="96"/>
      <c r="BY11" s="96"/>
      <c r="BZ11" s="96"/>
      <c r="CA11" s="96"/>
      <c r="CB11" s="96"/>
      <c r="CC11" s="43"/>
      <c r="CD11" s="43"/>
      <c r="CE11" s="43"/>
      <c r="CF11" s="43"/>
      <c r="CG11" s="43"/>
      <c r="CH11" s="43"/>
      <c r="CI11" s="43"/>
      <c r="CJ11" s="43"/>
      <c r="CK11" s="43"/>
      <c r="CL11" s="43"/>
      <c r="CM11" s="43"/>
      <c r="CN11" s="43"/>
      <c r="CO11" s="43"/>
      <c r="CP11" s="46"/>
      <c r="CQ11" s="47"/>
      <c r="CR11" s="47"/>
      <c r="CS11" s="47"/>
      <c r="CT11" s="47"/>
    </row>
    <row r="12" spans="1:98" ht="15" customHeight="1">
      <c r="B12" s="59"/>
      <c r="C12" s="59"/>
      <c r="D12" s="96"/>
      <c r="E12" s="96"/>
      <c r="F12" s="66"/>
      <c r="G12" s="66"/>
      <c r="H12" s="66"/>
      <c r="I12" s="66"/>
      <c r="J12" s="66"/>
      <c r="K12" s="66"/>
      <c r="L12" s="66"/>
      <c r="M12" s="66"/>
      <c r="N12" s="66"/>
      <c r="O12" s="66"/>
      <c r="P12" s="66"/>
      <c r="Q12" s="66"/>
      <c r="R12" s="55"/>
      <c r="S12" s="43"/>
      <c r="T12" s="96"/>
      <c r="U12" s="96"/>
      <c r="V12" s="96"/>
      <c r="W12" s="96"/>
      <c r="X12" s="96"/>
      <c r="Y12" s="96"/>
      <c r="Z12" s="95"/>
      <c r="AA12" s="96"/>
      <c r="AB12" s="96"/>
      <c r="AC12" s="97"/>
      <c r="AD12" s="97"/>
      <c r="AE12" s="95"/>
      <c r="AF12" s="95"/>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5"/>
      <c r="BI12" s="95"/>
      <c r="BJ12" s="95"/>
      <c r="BK12" s="95"/>
      <c r="BL12" s="95"/>
      <c r="BM12" s="95"/>
      <c r="BN12" s="95"/>
      <c r="BO12" s="95"/>
      <c r="BP12" s="95"/>
      <c r="BQ12" s="95"/>
      <c r="BR12" s="96"/>
      <c r="BS12" s="96"/>
      <c r="BT12" s="96"/>
      <c r="BU12" s="96"/>
      <c r="BV12" s="96"/>
      <c r="BW12" s="96"/>
      <c r="BX12" s="96"/>
      <c r="BY12" s="96"/>
      <c r="BZ12" s="96"/>
      <c r="CA12" s="96"/>
      <c r="CB12" s="96"/>
      <c r="CC12" s="43"/>
      <c r="CD12" s="43"/>
      <c r="CE12" s="43"/>
      <c r="CF12" s="43"/>
      <c r="CG12" s="43"/>
      <c r="CH12" s="43"/>
      <c r="CI12" s="43"/>
      <c r="CJ12" s="43"/>
      <c r="CK12" s="43"/>
      <c r="CL12" s="43"/>
      <c r="CM12" s="43"/>
      <c r="CN12" s="43"/>
      <c r="CO12" s="43"/>
      <c r="CP12" s="46"/>
      <c r="CQ12" s="47"/>
      <c r="CR12" s="47"/>
      <c r="CS12" s="47"/>
      <c r="CT12" s="47"/>
    </row>
    <row r="13" spans="1:98" ht="43.5" customHeight="1">
      <c r="A13" s="239" t="s">
        <v>108</v>
      </c>
      <c r="B13" s="240"/>
      <c r="C13" s="83"/>
      <c r="D13" s="239" t="s">
        <v>109</v>
      </c>
      <c r="E13" s="240"/>
      <c r="F13" s="240"/>
      <c r="G13" s="83"/>
      <c r="H13" s="75" t="s">
        <v>105</v>
      </c>
      <c r="I13" s="74">
        <f>G13+14</f>
        <v>14</v>
      </c>
      <c r="J13" s="58"/>
      <c r="K13" s="58"/>
      <c r="L13" s="58"/>
      <c r="M13" s="58"/>
      <c r="N13" s="58"/>
      <c r="O13" s="58"/>
      <c r="R13" s="54"/>
      <c r="S13" s="54"/>
      <c r="T13" s="54"/>
      <c r="U13" s="54"/>
      <c r="V13" s="54"/>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row>
    <row r="14" spans="1:98" ht="9" customHeight="1">
      <c r="A14" s="70"/>
      <c r="B14" s="71"/>
      <c r="C14" s="54"/>
      <c r="D14" s="54"/>
      <c r="E14" s="54"/>
      <c r="F14" s="58"/>
      <c r="G14" s="58"/>
      <c r="H14" s="58"/>
      <c r="I14" s="58"/>
      <c r="J14" s="58"/>
      <c r="K14" s="58"/>
      <c r="L14" s="58"/>
      <c r="M14" s="58"/>
      <c r="N14" s="58"/>
      <c r="O14" s="58"/>
      <c r="P14" s="58"/>
      <c r="Q14" s="58"/>
      <c r="R14" s="54"/>
      <c r="S14" s="54"/>
      <c r="T14" s="54"/>
      <c r="U14" s="54"/>
      <c r="V14" s="54"/>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row>
    <row r="15" spans="1:98" ht="64.5" customHeight="1">
      <c r="A15" s="73" t="s">
        <v>103</v>
      </c>
      <c r="B15" s="28" t="s">
        <v>110</v>
      </c>
      <c r="C15" s="29" t="s">
        <v>11</v>
      </c>
      <c r="D15" s="30" t="s">
        <v>95</v>
      </c>
      <c r="E15" s="30" t="s">
        <v>92</v>
      </c>
      <c r="F15" s="30" t="s">
        <v>93</v>
      </c>
      <c r="G15" s="31" t="s">
        <v>12</v>
      </c>
      <c r="H15" s="31" t="s">
        <v>104</v>
      </c>
      <c r="I15" s="63" t="s">
        <v>13</v>
      </c>
      <c r="J15" s="64" t="s">
        <v>84</v>
      </c>
      <c r="K15" s="42" t="s">
        <v>94</v>
      </c>
      <c r="L15" s="42" t="s">
        <v>99</v>
      </c>
      <c r="M15" s="30" t="s">
        <v>80</v>
      </c>
      <c r="N15" s="30" t="s">
        <v>81</v>
      </c>
      <c r="O15" s="31" t="s">
        <v>82</v>
      </c>
      <c r="P15" s="31" t="s">
        <v>101</v>
      </c>
      <c r="Q15" s="42" t="s">
        <v>83</v>
      </c>
      <c r="R15" s="42" t="s">
        <v>9</v>
      </c>
    </row>
    <row r="16" spans="1:98" ht="16.5" customHeight="1">
      <c r="A16" s="72">
        <v>1</v>
      </c>
      <c r="B16" s="36"/>
      <c r="C16" s="78"/>
      <c r="D16" s="79"/>
      <c r="E16" s="41"/>
      <c r="F16" s="22" t="s">
        <v>35</v>
      </c>
      <c r="G16" s="10"/>
      <c r="H16" s="21"/>
      <c r="I16" s="21"/>
      <c r="J16" s="21"/>
      <c r="K16" s="10" t="s">
        <v>49</v>
      </c>
      <c r="L16" s="21"/>
      <c r="M16" s="10"/>
      <c r="N16" s="10"/>
      <c r="O16" s="11"/>
      <c r="P16" s="21"/>
      <c r="Q16" s="10" t="s">
        <v>40</v>
      </c>
      <c r="R16" s="10"/>
    </row>
    <row r="17" spans="1:18" ht="16.5" customHeight="1">
      <c r="A17" s="69">
        <v>2</v>
      </c>
      <c r="B17" s="36"/>
      <c r="C17" s="80"/>
      <c r="D17" s="81"/>
      <c r="E17" s="22"/>
      <c r="F17" s="22"/>
      <c r="G17" s="10"/>
      <c r="H17" s="21"/>
      <c r="I17" s="21"/>
      <c r="J17" s="21"/>
      <c r="K17" s="10"/>
      <c r="L17" s="21"/>
      <c r="M17" s="10"/>
      <c r="N17" s="10"/>
      <c r="O17" s="11"/>
      <c r="P17" s="21"/>
      <c r="Q17" s="10"/>
      <c r="R17" s="10"/>
    </row>
    <row r="18" spans="1:18" ht="16.5" customHeight="1">
      <c r="A18" s="72">
        <v>3</v>
      </c>
      <c r="B18" s="36"/>
      <c r="C18" s="37"/>
      <c r="D18" s="81"/>
      <c r="E18" s="41"/>
      <c r="F18" s="22"/>
      <c r="G18" s="10"/>
      <c r="H18" s="21"/>
      <c r="I18" s="21"/>
      <c r="J18" s="21"/>
      <c r="K18" s="10"/>
      <c r="L18" s="21"/>
      <c r="M18" s="10"/>
      <c r="N18" s="10"/>
      <c r="O18" s="11"/>
      <c r="P18" s="21"/>
      <c r="Q18" s="10"/>
      <c r="R18" s="10"/>
    </row>
    <row r="19" spans="1:18" ht="16.5" customHeight="1">
      <c r="A19" s="69">
        <v>4</v>
      </c>
      <c r="B19" s="36"/>
      <c r="C19" s="80"/>
      <c r="D19" s="82"/>
      <c r="E19" s="22"/>
      <c r="F19" s="22"/>
      <c r="G19" s="10"/>
      <c r="H19" s="21"/>
      <c r="I19" s="21"/>
      <c r="J19" s="21"/>
      <c r="K19" s="10"/>
      <c r="L19" s="21"/>
      <c r="M19" s="10"/>
      <c r="N19" s="10"/>
      <c r="O19" s="11"/>
      <c r="P19" s="21"/>
      <c r="Q19" s="10"/>
      <c r="R19" s="10"/>
    </row>
    <row r="20" spans="1:18" ht="16.5" customHeight="1">
      <c r="A20" s="72">
        <v>5</v>
      </c>
      <c r="B20" s="36"/>
      <c r="C20" s="37"/>
      <c r="D20" s="35"/>
      <c r="E20" s="41"/>
      <c r="F20" s="22"/>
      <c r="G20" s="10"/>
      <c r="H20" s="21"/>
      <c r="I20" s="21"/>
      <c r="J20" s="21"/>
      <c r="K20" s="10"/>
      <c r="L20" s="21"/>
      <c r="M20" s="10"/>
      <c r="N20" s="10"/>
      <c r="O20" s="11"/>
      <c r="P20" s="21"/>
      <c r="Q20" s="10"/>
      <c r="R20" s="10"/>
    </row>
    <row r="21" spans="1:18">
      <c r="A21" s="69">
        <v>6</v>
      </c>
      <c r="B21" s="9"/>
      <c r="C21" s="21"/>
      <c r="D21" s="6"/>
      <c r="E21" s="22" t="s">
        <v>115</v>
      </c>
      <c r="F21" s="22"/>
      <c r="G21" s="10"/>
      <c r="H21" s="21"/>
      <c r="I21" s="21"/>
      <c r="J21" s="21"/>
      <c r="K21" s="10"/>
      <c r="L21" s="10"/>
      <c r="M21" s="10"/>
      <c r="N21" s="10"/>
      <c r="O21" s="11"/>
      <c r="P21" s="21"/>
      <c r="Q21" s="10"/>
      <c r="R21" s="10"/>
    </row>
    <row r="22" spans="1:18">
      <c r="A22" s="72">
        <v>7</v>
      </c>
      <c r="B22" s="9"/>
      <c r="C22" s="21"/>
      <c r="D22" s="6"/>
      <c r="E22" s="22"/>
      <c r="F22" s="22"/>
      <c r="G22" s="10"/>
      <c r="H22" s="21"/>
      <c r="I22" s="21"/>
      <c r="J22" s="21"/>
      <c r="K22" s="10"/>
      <c r="L22" s="10"/>
      <c r="M22" s="10"/>
      <c r="N22" s="10"/>
      <c r="O22" s="11"/>
      <c r="P22" s="21"/>
      <c r="Q22" s="10"/>
      <c r="R22" s="10"/>
    </row>
    <row r="23" spans="1:18">
      <c r="A23" s="69">
        <v>8</v>
      </c>
      <c r="B23" s="9"/>
      <c r="C23" s="21"/>
      <c r="D23" s="6"/>
      <c r="E23" s="22"/>
      <c r="F23" s="22"/>
      <c r="G23" s="10"/>
      <c r="H23" s="21"/>
      <c r="I23" s="21"/>
      <c r="J23" s="21"/>
      <c r="K23" s="10"/>
      <c r="L23" s="10"/>
      <c r="M23" s="10"/>
      <c r="N23" s="10"/>
      <c r="O23" s="11"/>
      <c r="P23" s="21"/>
      <c r="Q23" s="10"/>
      <c r="R23" s="10"/>
    </row>
    <row r="24" spans="1:18">
      <c r="A24" s="72">
        <v>9</v>
      </c>
      <c r="B24" s="9"/>
      <c r="C24" s="21"/>
      <c r="D24" s="6"/>
      <c r="E24" s="22"/>
      <c r="F24" s="22"/>
      <c r="G24" s="10"/>
      <c r="H24" s="21"/>
      <c r="I24" s="21"/>
      <c r="J24" s="21"/>
      <c r="K24" s="10"/>
      <c r="L24" s="10"/>
      <c r="M24" s="10"/>
      <c r="N24" s="10"/>
      <c r="O24" s="11"/>
      <c r="P24" s="21"/>
      <c r="Q24" s="10"/>
      <c r="R24" s="10"/>
    </row>
    <row r="25" spans="1:18">
      <c r="A25" s="69">
        <v>10</v>
      </c>
      <c r="B25" s="9"/>
      <c r="C25" s="21"/>
      <c r="D25" s="6"/>
      <c r="E25" s="22"/>
      <c r="F25" s="22"/>
      <c r="G25" s="10"/>
      <c r="H25" s="21"/>
      <c r="I25" s="21"/>
      <c r="J25" s="21"/>
      <c r="K25" s="10"/>
      <c r="L25" s="10"/>
      <c r="M25" s="10"/>
      <c r="N25" s="10"/>
      <c r="O25" s="11"/>
      <c r="P25" s="21"/>
      <c r="Q25" s="10"/>
      <c r="R25" s="10"/>
    </row>
    <row r="26" spans="1:18">
      <c r="A26" s="72">
        <v>11</v>
      </c>
      <c r="B26" s="9"/>
      <c r="C26" s="21"/>
      <c r="D26" s="6"/>
      <c r="E26" s="22"/>
      <c r="F26" s="22"/>
      <c r="G26" s="10"/>
      <c r="H26" s="21"/>
      <c r="I26" s="21"/>
      <c r="J26" s="21"/>
      <c r="K26" s="10"/>
      <c r="L26" s="10"/>
      <c r="M26" s="10"/>
      <c r="N26" s="10"/>
      <c r="O26" s="11"/>
      <c r="P26" s="21"/>
      <c r="Q26" s="10"/>
      <c r="R26" s="10"/>
    </row>
    <row r="27" spans="1:18">
      <c r="A27" s="69">
        <v>12</v>
      </c>
      <c r="B27" s="9"/>
      <c r="C27" s="21"/>
      <c r="D27" s="6"/>
      <c r="E27" s="22"/>
      <c r="F27" s="22"/>
      <c r="G27" s="10"/>
      <c r="H27" s="21"/>
      <c r="I27" s="21"/>
      <c r="J27" s="21"/>
      <c r="K27" s="10"/>
      <c r="L27" s="10"/>
      <c r="M27" s="10"/>
      <c r="N27" s="10"/>
      <c r="O27" s="11"/>
      <c r="P27" s="21"/>
      <c r="Q27" s="10"/>
      <c r="R27" s="10"/>
    </row>
    <row r="28" spans="1:18">
      <c r="A28" s="72">
        <v>13</v>
      </c>
      <c r="B28" s="9"/>
      <c r="C28" s="21"/>
      <c r="D28" s="6"/>
      <c r="E28" s="22"/>
      <c r="F28" s="22"/>
      <c r="G28" s="10"/>
      <c r="H28" s="21"/>
      <c r="I28" s="21"/>
      <c r="J28" s="21"/>
      <c r="K28" s="10"/>
      <c r="L28" s="10"/>
      <c r="M28" s="10"/>
      <c r="N28" s="10"/>
      <c r="O28" s="11"/>
      <c r="P28" s="21"/>
      <c r="Q28" s="10"/>
      <c r="R28" s="10"/>
    </row>
    <row r="29" spans="1:18">
      <c r="A29" s="69">
        <v>14</v>
      </c>
      <c r="B29" s="9"/>
      <c r="C29" s="21"/>
      <c r="D29" s="6"/>
      <c r="E29" s="22"/>
      <c r="F29" s="22"/>
      <c r="G29" s="10"/>
      <c r="H29" s="21"/>
      <c r="I29" s="21"/>
      <c r="J29" s="21"/>
      <c r="K29" s="10"/>
      <c r="L29" s="10"/>
      <c r="M29" s="10"/>
      <c r="N29" s="10"/>
      <c r="O29" s="11"/>
      <c r="P29" s="21"/>
      <c r="Q29" s="10"/>
      <c r="R29" s="10"/>
    </row>
    <row r="30" spans="1:18">
      <c r="A30" s="72">
        <v>15</v>
      </c>
      <c r="B30" s="9"/>
      <c r="C30" s="21"/>
      <c r="D30" s="6"/>
      <c r="E30" s="22"/>
      <c r="F30" s="22"/>
      <c r="G30" s="10"/>
      <c r="H30" s="21"/>
      <c r="I30" s="21"/>
      <c r="J30" s="21"/>
      <c r="K30" s="10"/>
      <c r="L30" s="10"/>
      <c r="M30" s="10"/>
      <c r="N30" s="10"/>
      <c r="O30" s="11"/>
      <c r="P30" s="21"/>
      <c r="Q30" s="10"/>
      <c r="R30" s="10"/>
    </row>
    <row r="31" spans="1:18">
      <c r="A31" s="69">
        <v>16</v>
      </c>
      <c r="B31" s="9"/>
      <c r="C31" s="21"/>
      <c r="D31" s="6"/>
      <c r="E31" s="22"/>
      <c r="F31" s="22"/>
      <c r="G31" s="10"/>
      <c r="H31" s="21"/>
      <c r="I31" s="21"/>
      <c r="J31" s="21"/>
      <c r="K31" s="10"/>
      <c r="L31" s="10"/>
      <c r="M31" s="10"/>
      <c r="N31" s="10"/>
      <c r="O31" s="11"/>
      <c r="P31" s="21"/>
      <c r="Q31" s="10"/>
      <c r="R31" s="10"/>
    </row>
    <row r="32" spans="1:18">
      <c r="A32" s="72">
        <v>17</v>
      </c>
      <c r="B32" s="9"/>
      <c r="C32" s="21"/>
      <c r="D32" s="6"/>
      <c r="E32" s="22"/>
      <c r="F32" s="22"/>
      <c r="G32" s="10"/>
      <c r="H32" s="21"/>
      <c r="I32" s="21"/>
      <c r="J32" s="21"/>
      <c r="K32" s="10"/>
      <c r="L32" s="10"/>
      <c r="M32" s="10"/>
      <c r="N32" s="10"/>
      <c r="O32" s="11"/>
      <c r="P32" s="21"/>
      <c r="Q32" s="10"/>
      <c r="R32" s="10"/>
    </row>
    <row r="33" spans="1:18">
      <c r="A33" s="69">
        <v>18</v>
      </c>
      <c r="B33" s="9"/>
      <c r="C33" s="21"/>
      <c r="D33" s="6"/>
      <c r="E33" s="22"/>
      <c r="F33" s="22"/>
      <c r="G33" s="10"/>
      <c r="H33" s="21"/>
      <c r="I33" s="21"/>
      <c r="J33" s="21"/>
      <c r="K33" s="10"/>
      <c r="L33" s="10"/>
      <c r="M33" s="10"/>
      <c r="N33" s="10"/>
      <c r="O33" s="11"/>
      <c r="P33" s="21"/>
      <c r="Q33" s="10"/>
      <c r="R33" s="10"/>
    </row>
    <row r="34" spans="1:18">
      <c r="A34" s="72">
        <v>19</v>
      </c>
      <c r="B34" s="9"/>
      <c r="C34" s="21"/>
      <c r="D34" s="6"/>
      <c r="E34" s="22"/>
      <c r="F34" s="22"/>
      <c r="G34" s="10"/>
      <c r="H34" s="21"/>
      <c r="I34" s="21"/>
      <c r="J34" s="21"/>
      <c r="K34" s="10"/>
      <c r="L34" s="10"/>
      <c r="M34" s="10"/>
      <c r="N34" s="10"/>
      <c r="O34" s="11"/>
      <c r="P34" s="21"/>
      <c r="Q34" s="10"/>
      <c r="R34" s="10"/>
    </row>
    <row r="35" spans="1:18">
      <c r="A35" s="69">
        <v>20</v>
      </c>
      <c r="B35" s="9"/>
      <c r="C35" s="21"/>
      <c r="D35" s="6"/>
      <c r="E35" s="22"/>
      <c r="F35" s="22"/>
      <c r="G35" s="10"/>
      <c r="H35" s="21"/>
      <c r="I35" s="21"/>
      <c r="J35" s="21"/>
      <c r="K35" s="10"/>
      <c r="L35" s="10"/>
      <c r="M35" s="10"/>
      <c r="N35" s="10"/>
      <c r="O35" s="11"/>
      <c r="P35" s="21"/>
      <c r="Q35" s="10"/>
      <c r="R35" s="10"/>
    </row>
    <row r="36" spans="1:18">
      <c r="A36" s="72">
        <v>21</v>
      </c>
      <c r="B36" s="9"/>
      <c r="C36" s="21"/>
      <c r="D36" s="6"/>
      <c r="E36" s="22"/>
      <c r="F36" s="22"/>
      <c r="G36" s="10"/>
      <c r="H36" s="21"/>
      <c r="I36" s="21"/>
      <c r="J36" s="21"/>
      <c r="K36" s="10"/>
      <c r="L36" s="10"/>
      <c r="M36" s="10"/>
      <c r="N36" s="10"/>
      <c r="O36" s="11"/>
      <c r="P36" s="21"/>
      <c r="Q36" s="10"/>
      <c r="R36" s="10"/>
    </row>
    <row r="37" spans="1:18">
      <c r="A37" s="69">
        <v>22</v>
      </c>
      <c r="B37" s="9"/>
      <c r="C37" s="21"/>
      <c r="D37" s="6"/>
      <c r="E37" s="22"/>
      <c r="F37" s="22"/>
      <c r="G37" s="10"/>
      <c r="H37" s="21"/>
      <c r="I37" s="21"/>
      <c r="J37" s="21"/>
      <c r="K37" s="10"/>
      <c r="L37" s="10"/>
      <c r="M37" s="10"/>
      <c r="N37" s="10"/>
      <c r="O37" s="11"/>
      <c r="P37" s="21"/>
      <c r="Q37" s="10"/>
      <c r="R37" s="10"/>
    </row>
    <row r="38" spans="1:18">
      <c r="A38" s="72">
        <v>23</v>
      </c>
      <c r="B38" s="9"/>
      <c r="C38" s="21"/>
      <c r="D38" s="6"/>
      <c r="E38" s="22"/>
      <c r="F38" s="22"/>
      <c r="G38" s="10"/>
      <c r="H38" s="21"/>
      <c r="I38" s="21"/>
      <c r="J38" s="21"/>
      <c r="K38" s="10"/>
      <c r="L38" s="10"/>
      <c r="M38" s="10"/>
      <c r="N38" s="10"/>
      <c r="O38" s="11"/>
      <c r="P38" s="21"/>
      <c r="Q38" s="10"/>
      <c r="R38" s="10"/>
    </row>
    <row r="39" spans="1:18">
      <c r="A39" s="69">
        <v>24</v>
      </c>
      <c r="B39" s="9"/>
      <c r="C39" s="21"/>
      <c r="D39" s="6"/>
      <c r="E39" s="22"/>
      <c r="F39" s="22"/>
      <c r="G39" s="10"/>
      <c r="H39" s="21"/>
      <c r="I39" s="21"/>
      <c r="J39" s="21"/>
      <c r="K39" s="10"/>
      <c r="L39" s="10"/>
      <c r="M39" s="10"/>
      <c r="N39" s="10"/>
      <c r="O39" s="11"/>
      <c r="P39" s="21"/>
      <c r="Q39" s="10"/>
      <c r="R39" s="10"/>
    </row>
    <row r="40" spans="1:18">
      <c r="A40" s="72">
        <v>25</v>
      </c>
      <c r="B40" s="9"/>
      <c r="C40" s="21"/>
      <c r="D40" s="6"/>
      <c r="E40" s="22"/>
      <c r="F40" s="22"/>
      <c r="G40" s="10"/>
      <c r="H40" s="21"/>
      <c r="I40" s="21"/>
      <c r="J40" s="21"/>
      <c r="K40" s="10"/>
      <c r="L40" s="10"/>
      <c r="M40" s="10"/>
      <c r="N40" s="10"/>
      <c r="O40" s="11"/>
      <c r="P40" s="21"/>
      <c r="Q40" s="10"/>
      <c r="R40" s="10"/>
    </row>
    <row r="41" spans="1:18">
      <c r="A41" s="69">
        <v>26</v>
      </c>
      <c r="B41" s="9"/>
      <c r="C41" s="21"/>
      <c r="D41" s="6"/>
      <c r="E41" s="22"/>
      <c r="F41" s="22"/>
      <c r="G41" s="10"/>
      <c r="H41" s="21"/>
      <c r="I41" s="21"/>
      <c r="J41" s="21"/>
      <c r="K41" s="10"/>
      <c r="L41" s="10"/>
      <c r="M41" s="10"/>
      <c r="N41" s="10"/>
      <c r="O41" s="11"/>
      <c r="P41" s="21"/>
      <c r="Q41" s="10"/>
      <c r="R41" s="10"/>
    </row>
    <row r="42" spans="1:18">
      <c r="A42" s="72">
        <v>27</v>
      </c>
      <c r="B42" s="9"/>
      <c r="C42" s="21"/>
      <c r="D42" s="6"/>
      <c r="E42" s="22"/>
      <c r="F42" s="22"/>
      <c r="G42" s="10"/>
      <c r="H42" s="21"/>
      <c r="I42" s="21"/>
      <c r="J42" s="21"/>
      <c r="K42" s="10"/>
      <c r="L42" s="10"/>
      <c r="M42" s="10"/>
      <c r="N42" s="10"/>
      <c r="O42" s="11"/>
      <c r="P42" s="21"/>
      <c r="Q42" s="10"/>
      <c r="R42" s="10"/>
    </row>
    <row r="43" spans="1:18">
      <c r="A43" s="69">
        <v>28</v>
      </c>
      <c r="B43" s="9"/>
      <c r="C43" s="21"/>
      <c r="D43" s="6"/>
      <c r="E43" s="22"/>
      <c r="F43" s="22"/>
      <c r="G43" s="10"/>
      <c r="H43" s="21"/>
      <c r="I43" s="21"/>
      <c r="J43" s="21"/>
      <c r="K43" s="10"/>
      <c r="L43" s="10"/>
      <c r="M43" s="10"/>
      <c r="N43" s="10"/>
      <c r="O43" s="11"/>
      <c r="P43" s="21"/>
      <c r="Q43" s="10"/>
      <c r="R43" s="10"/>
    </row>
    <row r="44" spans="1:18">
      <c r="A44" s="72">
        <v>29</v>
      </c>
      <c r="B44" s="9"/>
      <c r="C44" s="21"/>
      <c r="D44" s="6"/>
      <c r="E44" s="22"/>
      <c r="F44" s="22"/>
      <c r="G44" s="10"/>
      <c r="H44" s="21"/>
      <c r="I44" s="21"/>
      <c r="J44" s="21"/>
      <c r="K44" s="10"/>
      <c r="L44" s="10"/>
      <c r="M44" s="10"/>
      <c r="N44" s="10"/>
      <c r="O44" s="11"/>
      <c r="P44" s="21"/>
      <c r="Q44" s="10"/>
      <c r="R44" s="10"/>
    </row>
    <row r="45" spans="1:18">
      <c r="A45" s="69">
        <v>30</v>
      </c>
      <c r="B45" s="9"/>
      <c r="C45" s="21"/>
      <c r="D45" s="6"/>
      <c r="E45" s="22"/>
      <c r="F45" s="22"/>
      <c r="G45" s="10"/>
      <c r="H45" s="21"/>
      <c r="I45" s="21"/>
      <c r="J45" s="21"/>
      <c r="K45" s="10"/>
      <c r="L45" s="10"/>
      <c r="M45" s="10"/>
      <c r="N45" s="10"/>
      <c r="O45" s="11"/>
      <c r="P45" s="21"/>
      <c r="Q45" s="10"/>
      <c r="R45" s="10"/>
    </row>
    <row r="46" spans="1:18">
      <c r="A46" s="72">
        <v>31</v>
      </c>
      <c r="B46" s="9"/>
      <c r="C46" s="21"/>
      <c r="D46" s="6"/>
      <c r="E46" s="22"/>
      <c r="F46" s="22"/>
      <c r="G46" s="10"/>
      <c r="H46" s="21"/>
      <c r="I46" s="21"/>
      <c r="J46" s="21"/>
      <c r="K46" s="10"/>
      <c r="L46" s="10"/>
      <c r="M46" s="10"/>
      <c r="N46" s="10"/>
      <c r="O46" s="11"/>
      <c r="P46" s="21"/>
      <c r="Q46" s="10"/>
      <c r="R46" s="10"/>
    </row>
    <row r="47" spans="1:18">
      <c r="A47" s="69">
        <v>32</v>
      </c>
      <c r="B47" s="9"/>
      <c r="C47" s="21"/>
      <c r="D47" s="6"/>
      <c r="E47" s="22"/>
      <c r="F47" s="22"/>
      <c r="G47" s="10"/>
      <c r="H47" s="21"/>
      <c r="I47" s="21"/>
      <c r="J47" s="21"/>
      <c r="K47" s="10"/>
      <c r="L47" s="10"/>
      <c r="M47" s="10"/>
      <c r="N47" s="10"/>
      <c r="O47" s="11"/>
      <c r="P47" s="21"/>
      <c r="Q47" s="10"/>
      <c r="R47" s="10"/>
    </row>
    <row r="48" spans="1:18">
      <c r="A48" s="72">
        <v>33</v>
      </c>
      <c r="B48" s="9"/>
      <c r="C48" s="21"/>
      <c r="D48" s="6"/>
      <c r="E48" s="22"/>
      <c r="F48" s="22"/>
      <c r="G48" s="10"/>
      <c r="H48" s="21"/>
      <c r="I48" s="21"/>
      <c r="J48" s="21"/>
      <c r="K48" s="10"/>
      <c r="L48" s="10"/>
      <c r="M48" s="10"/>
      <c r="N48" s="10"/>
      <c r="O48" s="11"/>
      <c r="P48" s="21"/>
      <c r="Q48" s="10"/>
      <c r="R48" s="10"/>
    </row>
    <row r="49" spans="1:18">
      <c r="A49" s="69">
        <v>34</v>
      </c>
      <c r="B49" s="9"/>
      <c r="C49" s="21"/>
      <c r="D49" s="6"/>
      <c r="E49" s="22"/>
      <c r="F49" s="22"/>
      <c r="G49" s="10"/>
      <c r="H49" s="21"/>
      <c r="I49" s="21"/>
      <c r="J49" s="21"/>
      <c r="K49" s="10"/>
      <c r="L49" s="10"/>
      <c r="M49" s="10"/>
      <c r="N49" s="10"/>
      <c r="O49" s="11"/>
      <c r="P49" s="21"/>
      <c r="Q49" s="10"/>
      <c r="R49" s="10"/>
    </row>
    <row r="50" spans="1:18">
      <c r="A50" s="72">
        <v>35</v>
      </c>
      <c r="B50" s="9"/>
      <c r="C50" s="21"/>
      <c r="D50" s="6"/>
      <c r="E50" s="22"/>
      <c r="F50" s="22"/>
      <c r="G50" s="10"/>
      <c r="H50" s="21"/>
      <c r="I50" s="21"/>
      <c r="J50" s="21"/>
      <c r="K50" s="10"/>
      <c r="L50" s="10"/>
      <c r="M50" s="10"/>
      <c r="N50" s="10"/>
      <c r="O50" s="11"/>
      <c r="P50" s="21"/>
      <c r="Q50" s="10"/>
      <c r="R50" s="10"/>
    </row>
    <row r="51" spans="1:18">
      <c r="A51" s="69">
        <v>36</v>
      </c>
      <c r="B51" s="9"/>
      <c r="C51" s="21"/>
      <c r="D51" s="6"/>
      <c r="E51" s="22"/>
      <c r="F51" s="22"/>
      <c r="G51" s="10"/>
      <c r="H51" s="21"/>
      <c r="I51" s="21"/>
      <c r="J51" s="21"/>
      <c r="K51" s="10"/>
      <c r="L51" s="10"/>
      <c r="M51" s="10"/>
      <c r="N51" s="10"/>
      <c r="O51" s="11"/>
      <c r="P51" s="21"/>
      <c r="Q51" s="10"/>
      <c r="R51" s="10"/>
    </row>
    <row r="52" spans="1:18">
      <c r="A52" s="72">
        <v>37</v>
      </c>
      <c r="B52" s="9"/>
      <c r="C52" s="21"/>
      <c r="D52" s="6"/>
      <c r="E52" s="22"/>
      <c r="F52" s="22"/>
      <c r="G52" s="10"/>
      <c r="H52" s="21"/>
      <c r="I52" s="21"/>
      <c r="J52" s="21"/>
      <c r="K52" s="10"/>
      <c r="L52" s="10"/>
      <c r="M52" s="10"/>
      <c r="N52" s="10"/>
      <c r="O52" s="11"/>
      <c r="P52" s="21"/>
      <c r="Q52" s="10"/>
      <c r="R52" s="10"/>
    </row>
    <row r="53" spans="1:18">
      <c r="A53" s="69">
        <v>38</v>
      </c>
      <c r="B53" s="9"/>
      <c r="C53" s="21"/>
      <c r="D53" s="6"/>
      <c r="E53" s="22"/>
      <c r="F53" s="22"/>
      <c r="G53" s="10"/>
      <c r="H53" s="21"/>
      <c r="I53" s="21"/>
      <c r="J53" s="21"/>
      <c r="K53" s="10"/>
      <c r="L53" s="10"/>
      <c r="M53" s="10"/>
      <c r="N53" s="10"/>
      <c r="O53" s="11"/>
      <c r="P53" s="21"/>
      <c r="Q53" s="10"/>
      <c r="R53" s="10"/>
    </row>
    <row r="54" spans="1:18">
      <c r="A54" s="72">
        <v>39</v>
      </c>
      <c r="B54" s="9"/>
      <c r="C54" s="21"/>
      <c r="D54" s="6"/>
      <c r="E54" s="22"/>
      <c r="F54" s="22"/>
      <c r="G54" s="10"/>
      <c r="H54" s="21"/>
      <c r="I54" s="21"/>
      <c r="J54" s="21"/>
      <c r="K54" s="10"/>
      <c r="L54" s="10"/>
      <c r="M54" s="10"/>
      <c r="N54" s="10"/>
      <c r="O54" s="11"/>
      <c r="P54" s="21"/>
      <c r="Q54" s="10"/>
      <c r="R54" s="10"/>
    </row>
    <row r="55" spans="1:18">
      <c r="A55" s="69">
        <v>40</v>
      </c>
      <c r="B55" s="9"/>
      <c r="C55" s="21"/>
      <c r="D55" s="6"/>
      <c r="E55" s="22"/>
      <c r="F55" s="22"/>
      <c r="G55" s="10"/>
      <c r="H55" s="21"/>
      <c r="I55" s="21"/>
      <c r="J55" s="21"/>
      <c r="K55" s="10"/>
      <c r="L55" s="10"/>
      <c r="M55" s="10"/>
      <c r="N55" s="10"/>
      <c r="O55" s="11"/>
      <c r="P55" s="21"/>
      <c r="Q55" s="10"/>
      <c r="R55" s="10"/>
    </row>
    <row r="56" spans="1:18">
      <c r="A56" s="72">
        <v>41</v>
      </c>
      <c r="B56" s="9"/>
      <c r="C56" s="21"/>
      <c r="D56" s="6"/>
      <c r="E56" s="22"/>
      <c r="F56" s="22"/>
      <c r="G56" s="10"/>
      <c r="H56" s="21"/>
      <c r="I56" s="21"/>
      <c r="J56" s="21"/>
      <c r="K56" s="10"/>
      <c r="L56" s="10"/>
      <c r="M56" s="10"/>
      <c r="N56" s="10"/>
      <c r="O56" s="11"/>
      <c r="P56" s="21"/>
      <c r="Q56" s="10"/>
      <c r="R56" s="10"/>
    </row>
    <row r="57" spans="1:18">
      <c r="A57" s="69">
        <v>42</v>
      </c>
      <c r="B57" s="9"/>
      <c r="C57" s="21"/>
      <c r="D57" s="6"/>
      <c r="E57" s="22"/>
      <c r="F57" s="22"/>
      <c r="G57" s="10"/>
      <c r="H57" s="21"/>
      <c r="I57" s="21"/>
      <c r="J57" s="21"/>
      <c r="K57" s="10"/>
      <c r="L57" s="10"/>
      <c r="M57" s="10"/>
      <c r="N57" s="10"/>
      <c r="O57" s="11"/>
      <c r="P57" s="21"/>
      <c r="Q57" s="10"/>
      <c r="R57" s="10"/>
    </row>
    <row r="58" spans="1:18">
      <c r="A58" s="72">
        <v>43</v>
      </c>
      <c r="B58" s="9"/>
      <c r="C58" s="21"/>
      <c r="D58" s="6"/>
      <c r="E58" s="22"/>
      <c r="F58" s="22"/>
      <c r="G58" s="10"/>
      <c r="H58" s="21"/>
      <c r="I58" s="21"/>
      <c r="J58" s="21"/>
      <c r="K58" s="10"/>
      <c r="L58" s="10"/>
      <c r="M58" s="10"/>
      <c r="N58" s="10"/>
      <c r="O58" s="11"/>
      <c r="P58" s="21"/>
      <c r="Q58" s="10"/>
      <c r="R58" s="10"/>
    </row>
    <row r="59" spans="1:18">
      <c r="A59" s="69">
        <v>44</v>
      </c>
      <c r="B59" s="9"/>
      <c r="C59" s="21"/>
      <c r="D59" s="6"/>
      <c r="E59" s="22"/>
      <c r="F59" s="22"/>
      <c r="G59" s="10"/>
      <c r="H59" s="21"/>
      <c r="I59" s="21"/>
      <c r="J59" s="21"/>
      <c r="K59" s="10"/>
      <c r="L59" s="10"/>
      <c r="M59" s="10"/>
      <c r="N59" s="10"/>
      <c r="O59" s="11"/>
      <c r="P59" s="21"/>
      <c r="Q59" s="10"/>
      <c r="R59" s="10"/>
    </row>
    <row r="60" spans="1:18">
      <c r="A60" s="72">
        <v>45</v>
      </c>
      <c r="B60" s="9"/>
      <c r="C60" s="21"/>
      <c r="D60" s="6"/>
      <c r="E60" s="22"/>
      <c r="F60" s="22"/>
      <c r="G60" s="10"/>
      <c r="H60" s="21"/>
      <c r="I60" s="21"/>
      <c r="J60" s="21"/>
      <c r="K60" s="10"/>
      <c r="L60" s="10"/>
      <c r="M60" s="10"/>
      <c r="N60" s="10"/>
      <c r="O60" s="11"/>
      <c r="P60" s="21"/>
      <c r="Q60" s="10"/>
      <c r="R60" s="10"/>
    </row>
    <row r="61" spans="1:18">
      <c r="A61" s="69">
        <v>46</v>
      </c>
      <c r="B61" s="9"/>
      <c r="C61" s="21"/>
      <c r="D61" s="6"/>
      <c r="E61" s="22"/>
      <c r="F61" s="22"/>
      <c r="G61" s="10"/>
      <c r="H61" s="21"/>
      <c r="I61" s="21"/>
      <c r="J61" s="21"/>
      <c r="K61" s="10"/>
      <c r="L61" s="10"/>
      <c r="M61" s="10"/>
      <c r="N61" s="10"/>
      <c r="O61" s="11"/>
      <c r="P61" s="21"/>
      <c r="Q61" s="10"/>
      <c r="R61" s="10"/>
    </row>
    <row r="62" spans="1:18">
      <c r="A62" s="72">
        <v>47</v>
      </c>
      <c r="B62" s="9"/>
      <c r="C62" s="21"/>
      <c r="D62" s="6"/>
      <c r="E62" s="22"/>
      <c r="F62" s="22"/>
      <c r="G62" s="10"/>
      <c r="H62" s="21"/>
      <c r="I62" s="21"/>
      <c r="J62" s="21"/>
      <c r="K62" s="10"/>
      <c r="L62" s="10"/>
      <c r="M62" s="10"/>
      <c r="N62" s="10"/>
      <c r="O62" s="11"/>
      <c r="P62" s="21"/>
      <c r="Q62" s="10"/>
      <c r="R62" s="10"/>
    </row>
    <row r="63" spans="1:18">
      <c r="A63" s="69">
        <v>48</v>
      </c>
      <c r="B63" s="9"/>
      <c r="C63" s="21"/>
      <c r="D63" s="6"/>
      <c r="E63" s="22"/>
      <c r="F63" s="22"/>
      <c r="G63" s="10"/>
      <c r="H63" s="21"/>
      <c r="I63" s="21"/>
      <c r="J63" s="21"/>
      <c r="K63" s="10"/>
      <c r="L63" s="10"/>
      <c r="M63" s="10"/>
      <c r="N63" s="10"/>
      <c r="O63" s="11"/>
      <c r="P63" s="21"/>
      <c r="Q63" s="10"/>
      <c r="R63" s="10"/>
    </row>
    <row r="64" spans="1:18">
      <c r="A64" s="72">
        <v>49</v>
      </c>
      <c r="B64" s="9"/>
      <c r="C64" s="21"/>
      <c r="D64" s="6"/>
      <c r="E64" s="22"/>
      <c r="F64" s="22"/>
      <c r="G64" s="10"/>
      <c r="H64" s="21"/>
      <c r="I64" s="21"/>
      <c r="J64" s="21"/>
      <c r="K64" s="10"/>
      <c r="L64" s="10"/>
      <c r="M64" s="10"/>
      <c r="N64" s="10"/>
      <c r="O64" s="11"/>
      <c r="P64" s="21"/>
      <c r="Q64" s="10"/>
      <c r="R64" s="10"/>
    </row>
    <row r="65" spans="1:18">
      <c r="A65" s="69">
        <v>50</v>
      </c>
      <c r="B65" s="9"/>
      <c r="C65" s="21"/>
      <c r="D65" s="6"/>
      <c r="E65" s="22"/>
      <c r="F65" s="22"/>
      <c r="G65" s="10"/>
      <c r="H65" s="21"/>
      <c r="I65" s="21"/>
      <c r="J65" s="21"/>
      <c r="K65" s="10"/>
      <c r="L65" s="10"/>
      <c r="M65" s="10"/>
      <c r="N65" s="10"/>
      <c r="O65" s="11"/>
      <c r="P65" s="21"/>
      <c r="Q65" s="10"/>
      <c r="R65" s="10"/>
    </row>
    <row r="66" spans="1:18">
      <c r="A66" s="72">
        <v>51</v>
      </c>
      <c r="B66" s="9"/>
      <c r="C66" s="21"/>
      <c r="D66" s="6"/>
      <c r="E66" s="22"/>
      <c r="F66" s="22"/>
      <c r="G66" s="10"/>
      <c r="H66" s="21"/>
      <c r="I66" s="21"/>
      <c r="J66" s="21"/>
      <c r="K66" s="10"/>
      <c r="L66" s="10"/>
      <c r="M66" s="10"/>
      <c r="N66" s="10"/>
      <c r="O66" s="11"/>
      <c r="P66" s="21"/>
      <c r="Q66" s="10"/>
      <c r="R66" s="10"/>
    </row>
    <row r="67" spans="1:18">
      <c r="A67" s="69">
        <v>52</v>
      </c>
      <c r="B67" s="9"/>
      <c r="C67" s="21"/>
      <c r="D67" s="6"/>
      <c r="E67" s="22"/>
      <c r="F67" s="22"/>
      <c r="G67" s="10"/>
      <c r="H67" s="21"/>
      <c r="I67" s="21"/>
      <c r="J67" s="21"/>
      <c r="K67" s="10"/>
      <c r="L67" s="10"/>
      <c r="M67" s="10"/>
      <c r="N67" s="10"/>
      <c r="O67" s="11"/>
      <c r="P67" s="21"/>
      <c r="Q67" s="10"/>
      <c r="R67" s="10"/>
    </row>
    <row r="68" spans="1:18">
      <c r="A68" s="72">
        <v>53</v>
      </c>
      <c r="B68" s="9"/>
      <c r="C68" s="21"/>
      <c r="D68" s="6"/>
      <c r="E68" s="22"/>
      <c r="F68" s="22"/>
      <c r="G68" s="10"/>
      <c r="H68" s="21"/>
      <c r="I68" s="21"/>
      <c r="J68" s="21"/>
      <c r="K68" s="10"/>
      <c r="L68" s="10"/>
      <c r="M68" s="10"/>
      <c r="N68" s="10"/>
      <c r="O68" s="11"/>
      <c r="P68" s="21"/>
      <c r="Q68" s="10"/>
      <c r="R68" s="10"/>
    </row>
    <row r="69" spans="1:18">
      <c r="A69" s="69">
        <v>54</v>
      </c>
      <c r="B69" s="9"/>
      <c r="C69" s="21"/>
      <c r="D69" s="6"/>
      <c r="E69" s="22"/>
      <c r="F69" s="22"/>
      <c r="G69" s="10"/>
      <c r="H69" s="21"/>
      <c r="I69" s="21"/>
      <c r="J69" s="21"/>
      <c r="K69" s="10"/>
      <c r="L69" s="10"/>
      <c r="M69" s="10"/>
      <c r="N69" s="10"/>
      <c r="O69" s="11"/>
      <c r="P69" s="21"/>
      <c r="Q69" s="10"/>
      <c r="R69" s="10"/>
    </row>
    <row r="70" spans="1:18">
      <c r="A70" s="72">
        <v>55</v>
      </c>
      <c r="B70" s="9"/>
      <c r="C70" s="21"/>
      <c r="D70" s="6"/>
      <c r="E70" s="22"/>
      <c r="F70" s="22"/>
      <c r="G70" s="10"/>
      <c r="H70" s="21"/>
      <c r="I70" s="21"/>
      <c r="J70" s="21"/>
      <c r="K70" s="10"/>
      <c r="L70" s="10"/>
      <c r="M70" s="10"/>
      <c r="N70" s="10"/>
      <c r="O70" s="11"/>
      <c r="P70" s="21"/>
      <c r="Q70" s="10"/>
      <c r="R70" s="10"/>
    </row>
    <row r="71" spans="1:18">
      <c r="A71" s="69">
        <v>56</v>
      </c>
      <c r="B71" s="9"/>
      <c r="C71" s="21"/>
      <c r="D71" s="6"/>
      <c r="E71" s="22"/>
      <c r="F71" s="22"/>
      <c r="G71" s="10"/>
      <c r="H71" s="21"/>
      <c r="I71" s="21"/>
      <c r="J71" s="21"/>
      <c r="K71" s="10"/>
      <c r="L71" s="10"/>
      <c r="M71" s="10"/>
      <c r="N71" s="10"/>
      <c r="O71" s="11"/>
      <c r="P71" s="21"/>
      <c r="Q71" s="10"/>
      <c r="R71" s="10"/>
    </row>
    <row r="72" spans="1:18">
      <c r="A72" s="72">
        <v>57</v>
      </c>
      <c r="B72" s="9"/>
      <c r="C72" s="21"/>
      <c r="D72" s="6"/>
      <c r="E72" s="22"/>
      <c r="F72" s="22"/>
      <c r="G72" s="10"/>
      <c r="H72" s="21"/>
      <c r="I72" s="21"/>
      <c r="J72" s="21"/>
      <c r="K72" s="10"/>
      <c r="L72" s="10"/>
      <c r="M72" s="10"/>
      <c r="N72" s="10"/>
      <c r="O72" s="11"/>
      <c r="P72" s="21"/>
      <c r="Q72" s="10"/>
      <c r="R72" s="10"/>
    </row>
    <row r="73" spans="1:18">
      <c r="A73" s="69">
        <v>58</v>
      </c>
      <c r="B73" s="9"/>
      <c r="C73" s="21"/>
      <c r="D73" s="6"/>
      <c r="E73" s="22"/>
      <c r="F73" s="22"/>
      <c r="G73" s="10"/>
      <c r="H73" s="21"/>
      <c r="I73" s="21"/>
      <c r="J73" s="21"/>
      <c r="K73" s="10"/>
      <c r="L73" s="10"/>
      <c r="M73" s="10"/>
      <c r="N73" s="10"/>
      <c r="O73" s="11"/>
      <c r="P73" s="21"/>
      <c r="Q73" s="10"/>
      <c r="R73" s="10"/>
    </row>
    <row r="74" spans="1:18">
      <c r="A74" s="72">
        <v>59</v>
      </c>
      <c r="B74" s="9"/>
      <c r="C74" s="21"/>
      <c r="D74" s="6"/>
      <c r="E74" s="22"/>
      <c r="F74" s="22"/>
      <c r="G74" s="10"/>
      <c r="H74" s="21"/>
      <c r="I74" s="21"/>
      <c r="J74" s="21"/>
      <c r="K74" s="10"/>
      <c r="L74" s="10"/>
      <c r="M74" s="10"/>
      <c r="N74" s="10"/>
      <c r="O74" s="11"/>
      <c r="P74" s="21"/>
      <c r="Q74" s="10"/>
      <c r="R74" s="10"/>
    </row>
    <row r="75" spans="1:18">
      <c r="A75" s="69">
        <v>60</v>
      </c>
      <c r="B75" s="9"/>
      <c r="C75" s="21"/>
      <c r="D75" s="6"/>
      <c r="E75" s="22"/>
      <c r="F75" s="22"/>
      <c r="G75" s="10"/>
      <c r="H75" s="21"/>
      <c r="I75" s="21"/>
      <c r="J75" s="21"/>
      <c r="K75" s="10"/>
      <c r="L75" s="10"/>
      <c r="M75" s="10"/>
      <c r="N75" s="10"/>
      <c r="O75" s="11"/>
      <c r="P75" s="21"/>
      <c r="Q75" s="10"/>
      <c r="R75" s="10"/>
    </row>
    <row r="76" spans="1:18">
      <c r="A76" s="72">
        <v>61</v>
      </c>
      <c r="B76" s="9"/>
      <c r="C76" s="21"/>
      <c r="D76" s="6"/>
      <c r="E76" s="22"/>
      <c r="F76" s="22"/>
      <c r="G76" s="10"/>
      <c r="H76" s="21"/>
      <c r="I76" s="21"/>
      <c r="J76" s="21"/>
      <c r="K76" s="10"/>
      <c r="L76" s="10"/>
      <c r="M76" s="10"/>
      <c r="N76" s="10"/>
      <c r="O76" s="11"/>
      <c r="P76" s="21"/>
      <c r="Q76" s="10"/>
      <c r="R76" s="10"/>
    </row>
    <row r="77" spans="1:18">
      <c r="A77" s="69">
        <v>62</v>
      </c>
      <c r="B77" s="9"/>
      <c r="C77" s="21"/>
      <c r="D77" s="6"/>
      <c r="E77" s="22"/>
      <c r="F77" s="22"/>
      <c r="G77" s="10"/>
      <c r="H77" s="21"/>
      <c r="I77" s="21"/>
      <c r="J77" s="21"/>
      <c r="K77" s="10"/>
      <c r="L77" s="10"/>
      <c r="M77" s="10"/>
      <c r="N77" s="10"/>
      <c r="O77" s="11"/>
      <c r="P77" s="21"/>
      <c r="Q77" s="10"/>
      <c r="R77" s="10"/>
    </row>
    <row r="78" spans="1:18">
      <c r="A78" s="72">
        <v>63</v>
      </c>
      <c r="B78" s="9"/>
      <c r="C78" s="21"/>
      <c r="D78" s="6"/>
      <c r="E78" s="22"/>
      <c r="F78" s="22"/>
      <c r="G78" s="10"/>
      <c r="H78" s="21"/>
      <c r="I78" s="21"/>
      <c r="J78" s="21"/>
      <c r="K78" s="10"/>
      <c r="L78" s="10"/>
      <c r="M78" s="10"/>
      <c r="N78" s="10"/>
      <c r="O78" s="11"/>
      <c r="P78" s="21"/>
      <c r="Q78" s="10"/>
      <c r="R78" s="10"/>
    </row>
    <row r="79" spans="1:18">
      <c r="A79" s="69">
        <v>64</v>
      </c>
      <c r="B79" s="9"/>
      <c r="C79" s="21"/>
      <c r="D79" s="6"/>
      <c r="E79" s="22"/>
      <c r="F79" s="22"/>
      <c r="G79" s="10"/>
      <c r="H79" s="21"/>
      <c r="I79" s="21"/>
      <c r="J79" s="21"/>
      <c r="K79" s="10"/>
      <c r="L79" s="10"/>
      <c r="M79" s="10"/>
      <c r="N79" s="10"/>
      <c r="O79" s="11"/>
      <c r="P79" s="21"/>
      <c r="Q79" s="10"/>
      <c r="R79" s="10"/>
    </row>
    <row r="80" spans="1:18">
      <c r="A80" s="72">
        <v>65</v>
      </c>
      <c r="B80" s="9"/>
      <c r="C80" s="21"/>
      <c r="D80" s="6"/>
      <c r="E80" s="22"/>
      <c r="F80" s="22"/>
      <c r="G80" s="10"/>
      <c r="H80" s="21"/>
      <c r="I80" s="21"/>
      <c r="J80" s="21"/>
      <c r="K80" s="10"/>
      <c r="L80" s="10"/>
      <c r="M80" s="10"/>
      <c r="N80" s="10"/>
      <c r="O80" s="11"/>
      <c r="P80" s="21"/>
      <c r="Q80" s="10"/>
      <c r="R80" s="10"/>
    </row>
    <row r="81" spans="1:18">
      <c r="A81" s="69">
        <v>66</v>
      </c>
      <c r="B81" s="9"/>
      <c r="C81" s="21"/>
      <c r="D81" s="6"/>
      <c r="E81" s="22"/>
      <c r="F81" s="22"/>
      <c r="G81" s="10"/>
      <c r="H81" s="21"/>
      <c r="I81" s="21"/>
      <c r="J81" s="21"/>
      <c r="K81" s="10"/>
      <c r="L81" s="10"/>
      <c r="M81" s="10"/>
      <c r="N81" s="10"/>
      <c r="O81" s="11"/>
      <c r="P81" s="21"/>
      <c r="Q81" s="10"/>
      <c r="R81" s="10"/>
    </row>
    <row r="82" spans="1:18">
      <c r="A82" s="72">
        <v>67</v>
      </c>
      <c r="B82" s="9"/>
      <c r="C82" s="21"/>
      <c r="D82" s="6"/>
      <c r="E82" s="22"/>
      <c r="F82" s="22"/>
      <c r="G82" s="10"/>
      <c r="H82" s="21"/>
      <c r="I82" s="21"/>
      <c r="J82" s="21"/>
      <c r="K82" s="10"/>
      <c r="L82" s="10"/>
      <c r="M82" s="10"/>
      <c r="N82" s="10"/>
      <c r="O82" s="11"/>
      <c r="P82" s="21"/>
      <c r="Q82" s="10"/>
      <c r="R82" s="10"/>
    </row>
    <row r="83" spans="1:18">
      <c r="A83" s="69">
        <v>68</v>
      </c>
      <c r="B83" s="9"/>
      <c r="C83" s="21"/>
      <c r="D83" s="6"/>
      <c r="E83" s="22"/>
      <c r="F83" s="22"/>
      <c r="G83" s="10"/>
      <c r="H83" s="21"/>
      <c r="I83" s="21"/>
      <c r="J83" s="21"/>
      <c r="K83" s="10"/>
      <c r="L83" s="10"/>
      <c r="M83" s="10"/>
      <c r="N83" s="10"/>
      <c r="O83" s="11"/>
      <c r="P83" s="21"/>
      <c r="Q83" s="10"/>
      <c r="R83" s="10"/>
    </row>
    <row r="84" spans="1:18">
      <c r="A84" s="72">
        <v>69</v>
      </c>
      <c r="B84" s="9"/>
      <c r="C84" s="21"/>
      <c r="D84" s="6"/>
      <c r="E84" s="22"/>
      <c r="F84" s="22"/>
      <c r="G84" s="10"/>
      <c r="H84" s="21"/>
      <c r="I84" s="21"/>
      <c r="J84" s="21"/>
      <c r="K84" s="10"/>
      <c r="L84" s="10"/>
      <c r="M84" s="10"/>
      <c r="N84" s="10"/>
      <c r="O84" s="11"/>
      <c r="P84" s="21"/>
      <c r="Q84" s="10"/>
      <c r="R84" s="10"/>
    </row>
    <row r="85" spans="1:18">
      <c r="A85" s="69">
        <v>70</v>
      </c>
      <c r="B85" s="9"/>
      <c r="C85" s="21"/>
      <c r="D85" s="6"/>
      <c r="E85" s="22"/>
      <c r="F85" s="22"/>
      <c r="G85" s="10"/>
      <c r="H85" s="21"/>
      <c r="I85" s="21"/>
      <c r="J85" s="21"/>
      <c r="K85" s="10"/>
      <c r="L85" s="10"/>
      <c r="M85" s="10"/>
      <c r="N85" s="10"/>
      <c r="O85" s="11"/>
      <c r="P85" s="21"/>
      <c r="Q85" s="10"/>
      <c r="R85" s="10"/>
    </row>
    <row r="86" spans="1:18">
      <c r="A86" s="72">
        <v>71</v>
      </c>
      <c r="B86" s="9"/>
      <c r="C86" s="21"/>
      <c r="D86" s="6"/>
      <c r="E86" s="22"/>
      <c r="F86" s="22"/>
      <c r="G86" s="10"/>
      <c r="H86" s="21"/>
      <c r="I86" s="21"/>
      <c r="J86" s="21"/>
      <c r="K86" s="10"/>
      <c r="L86" s="10"/>
      <c r="M86" s="10"/>
      <c r="N86" s="10"/>
      <c r="O86" s="11"/>
      <c r="P86" s="21"/>
      <c r="Q86" s="10"/>
      <c r="R86" s="10"/>
    </row>
    <row r="87" spans="1:18">
      <c r="A87" s="69">
        <v>72</v>
      </c>
      <c r="B87" s="9"/>
      <c r="C87" s="21"/>
      <c r="D87" s="6"/>
      <c r="E87" s="22"/>
      <c r="F87" s="22"/>
      <c r="G87" s="10"/>
      <c r="H87" s="21"/>
      <c r="I87" s="21"/>
      <c r="J87" s="21"/>
      <c r="K87" s="10"/>
      <c r="L87" s="10"/>
      <c r="M87" s="10"/>
      <c r="N87" s="10"/>
      <c r="O87" s="11"/>
      <c r="P87" s="21"/>
      <c r="Q87" s="10"/>
      <c r="R87" s="10"/>
    </row>
    <row r="88" spans="1:18">
      <c r="A88" s="72">
        <v>73</v>
      </c>
      <c r="B88" s="9"/>
      <c r="C88" s="21"/>
      <c r="D88" s="6"/>
      <c r="E88" s="22"/>
      <c r="F88" s="22"/>
      <c r="G88" s="10"/>
      <c r="H88" s="21"/>
      <c r="I88" s="21"/>
      <c r="J88" s="21"/>
      <c r="K88" s="10"/>
      <c r="L88" s="10"/>
      <c r="M88" s="10"/>
      <c r="N88" s="10"/>
      <c r="O88" s="11"/>
      <c r="P88" s="21"/>
      <c r="Q88" s="10"/>
      <c r="R88" s="10"/>
    </row>
    <row r="89" spans="1:18">
      <c r="A89" s="69">
        <v>74</v>
      </c>
      <c r="B89" s="9"/>
      <c r="C89" s="21"/>
      <c r="D89" s="6"/>
      <c r="E89" s="22"/>
      <c r="F89" s="22"/>
      <c r="G89" s="10"/>
      <c r="H89" s="21"/>
      <c r="I89" s="21"/>
      <c r="J89" s="21"/>
      <c r="K89" s="10"/>
      <c r="L89" s="10"/>
      <c r="M89" s="10"/>
      <c r="N89" s="10"/>
      <c r="O89" s="11"/>
      <c r="P89" s="21"/>
      <c r="Q89" s="10"/>
      <c r="R89" s="10"/>
    </row>
    <row r="90" spans="1:18">
      <c r="A90" s="72">
        <v>75</v>
      </c>
      <c r="B90" s="9"/>
      <c r="C90" s="21"/>
      <c r="D90" s="6"/>
      <c r="E90" s="22"/>
      <c r="F90" s="22"/>
      <c r="G90" s="10"/>
      <c r="H90" s="21"/>
      <c r="I90" s="21"/>
      <c r="J90" s="21"/>
      <c r="K90" s="10"/>
      <c r="L90" s="10"/>
      <c r="M90" s="10"/>
      <c r="N90" s="10"/>
      <c r="O90" s="11"/>
      <c r="P90" s="21"/>
      <c r="Q90" s="10"/>
      <c r="R90" s="10"/>
    </row>
    <row r="91" spans="1:18">
      <c r="A91" s="69">
        <v>76</v>
      </c>
      <c r="B91" s="9"/>
      <c r="C91" s="21"/>
      <c r="D91" s="6"/>
      <c r="E91" s="22"/>
      <c r="F91" s="22"/>
      <c r="G91" s="10"/>
      <c r="H91" s="21"/>
      <c r="I91" s="21"/>
      <c r="J91" s="21"/>
      <c r="K91" s="10"/>
      <c r="L91" s="10"/>
      <c r="M91" s="10"/>
      <c r="N91" s="10"/>
      <c r="O91" s="11"/>
      <c r="P91" s="21"/>
      <c r="Q91" s="10"/>
      <c r="R91" s="10"/>
    </row>
    <row r="92" spans="1:18">
      <c r="A92" s="72">
        <v>77</v>
      </c>
      <c r="B92" s="9"/>
      <c r="C92" s="21"/>
      <c r="D92" s="6"/>
      <c r="E92" s="22"/>
      <c r="F92" s="22"/>
      <c r="G92" s="10"/>
      <c r="H92" s="21"/>
      <c r="I92" s="21"/>
      <c r="J92" s="21"/>
      <c r="K92" s="10"/>
      <c r="L92" s="10"/>
      <c r="M92" s="10"/>
      <c r="N92" s="10"/>
      <c r="O92" s="11"/>
      <c r="P92" s="21"/>
      <c r="Q92" s="10"/>
      <c r="R92" s="10"/>
    </row>
    <row r="93" spans="1:18">
      <c r="A93" s="69">
        <v>78</v>
      </c>
      <c r="B93" s="9"/>
      <c r="C93" s="21"/>
      <c r="D93" s="6"/>
      <c r="E93" s="22"/>
      <c r="F93" s="22"/>
      <c r="G93" s="10"/>
      <c r="H93" s="21"/>
      <c r="I93" s="21"/>
      <c r="J93" s="21"/>
      <c r="K93" s="10"/>
      <c r="L93" s="10"/>
      <c r="M93" s="10"/>
      <c r="N93" s="10"/>
      <c r="O93" s="11"/>
      <c r="P93" s="21"/>
      <c r="Q93" s="10"/>
      <c r="R93" s="10"/>
    </row>
    <row r="94" spans="1:18">
      <c r="A94" s="72">
        <v>79</v>
      </c>
      <c r="B94" s="9"/>
      <c r="C94" s="21"/>
      <c r="D94" s="6"/>
      <c r="E94" s="22"/>
      <c r="F94" s="22"/>
      <c r="G94" s="10"/>
      <c r="H94" s="21"/>
      <c r="I94" s="21"/>
      <c r="J94" s="21"/>
      <c r="K94" s="10"/>
      <c r="L94" s="10"/>
      <c r="M94" s="10"/>
      <c r="N94" s="10"/>
      <c r="O94" s="11"/>
      <c r="P94" s="21"/>
      <c r="Q94" s="10"/>
      <c r="R94" s="10"/>
    </row>
    <row r="95" spans="1:18">
      <c r="A95" s="69">
        <v>80</v>
      </c>
      <c r="B95" s="9"/>
      <c r="C95" s="21"/>
      <c r="D95" s="6"/>
      <c r="E95" s="22"/>
      <c r="F95" s="22"/>
      <c r="G95" s="10"/>
      <c r="H95" s="21"/>
      <c r="I95" s="21"/>
      <c r="J95" s="21"/>
      <c r="K95" s="10"/>
      <c r="L95" s="10"/>
      <c r="M95" s="10"/>
      <c r="N95" s="10"/>
      <c r="O95" s="11"/>
      <c r="P95" s="21"/>
      <c r="Q95" s="10"/>
      <c r="R95" s="10"/>
    </row>
    <row r="96" spans="1:18">
      <c r="A96" s="72">
        <v>81</v>
      </c>
      <c r="B96" s="9"/>
      <c r="C96" s="21"/>
      <c r="D96" s="6"/>
      <c r="E96" s="22"/>
      <c r="F96" s="22"/>
      <c r="G96" s="10"/>
      <c r="H96" s="21"/>
      <c r="I96" s="21"/>
      <c r="J96" s="21"/>
      <c r="K96" s="10"/>
      <c r="L96" s="10"/>
      <c r="M96" s="10"/>
      <c r="N96" s="10"/>
      <c r="O96" s="11"/>
      <c r="P96" s="21"/>
      <c r="Q96" s="10"/>
      <c r="R96" s="10"/>
    </row>
    <row r="97" spans="1:18">
      <c r="A97" s="69">
        <v>82</v>
      </c>
      <c r="B97" s="9"/>
      <c r="C97" s="21"/>
      <c r="D97" s="6"/>
      <c r="E97" s="22"/>
      <c r="F97" s="22"/>
      <c r="G97" s="10"/>
      <c r="H97" s="21"/>
      <c r="I97" s="21"/>
      <c r="J97" s="21"/>
      <c r="K97" s="10"/>
      <c r="L97" s="10"/>
      <c r="M97" s="10"/>
      <c r="N97" s="10"/>
      <c r="O97" s="11"/>
      <c r="P97" s="21"/>
      <c r="Q97" s="10"/>
      <c r="R97" s="10"/>
    </row>
    <row r="98" spans="1:18">
      <c r="A98" s="72">
        <v>83</v>
      </c>
      <c r="B98" s="9"/>
      <c r="C98" s="21"/>
      <c r="D98" s="6"/>
      <c r="E98" s="22"/>
      <c r="F98" s="22"/>
      <c r="G98" s="10"/>
      <c r="H98" s="21"/>
      <c r="I98" s="21"/>
      <c r="J98" s="21"/>
      <c r="K98" s="10"/>
      <c r="L98" s="10"/>
      <c r="M98" s="10"/>
      <c r="N98" s="10"/>
      <c r="O98" s="11"/>
      <c r="P98" s="21"/>
      <c r="Q98" s="10"/>
      <c r="R98" s="10"/>
    </row>
    <row r="99" spans="1:18">
      <c r="A99" s="69">
        <v>84</v>
      </c>
      <c r="B99" s="9"/>
      <c r="C99" s="21"/>
      <c r="D99" s="6"/>
      <c r="E99" s="22"/>
      <c r="F99" s="22"/>
      <c r="G99" s="10"/>
      <c r="H99" s="21"/>
      <c r="I99" s="21"/>
      <c r="J99" s="21"/>
      <c r="K99" s="10"/>
      <c r="L99" s="10"/>
      <c r="M99" s="10"/>
      <c r="N99" s="10"/>
      <c r="O99" s="11"/>
      <c r="P99" s="21"/>
      <c r="Q99" s="10"/>
      <c r="R99" s="10"/>
    </row>
    <row r="100" spans="1:18">
      <c r="A100" s="72">
        <v>85</v>
      </c>
      <c r="B100" s="9"/>
      <c r="C100" s="21"/>
      <c r="D100" s="6"/>
      <c r="E100" s="22"/>
      <c r="F100" s="22"/>
      <c r="G100" s="10"/>
      <c r="H100" s="21"/>
      <c r="I100" s="21"/>
      <c r="J100" s="21"/>
      <c r="K100" s="10"/>
      <c r="L100" s="10"/>
      <c r="M100" s="10"/>
      <c r="N100" s="10"/>
      <c r="O100" s="11"/>
      <c r="P100" s="21"/>
      <c r="Q100" s="10"/>
      <c r="R100" s="10"/>
    </row>
    <row r="101" spans="1:18">
      <c r="A101" s="69">
        <v>86</v>
      </c>
      <c r="B101" s="9"/>
      <c r="C101" s="21"/>
      <c r="D101" s="6"/>
      <c r="E101" s="22"/>
      <c r="F101" s="22"/>
      <c r="G101" s="10"/>
      <c r="H101" s="21"/>
      <c r="I101" s="21"/>
      <c r="J101" s="21"/>
      <c r="K101" s="10"/>
      <c r="L101" s="10"/>
      <c r="M101" s="10"/>
      <c r="N101" s="10"/>
      <c r="O101" s="11"/>
      <c r="P101" s="21"/>
      <c r="Q101" s="10"/>
      <c r="R101" s="10"/>
    </row>
    <row r="102" spans="1:18">
      <c r="A102" s="72">
        <v>87</v>
      </c>
      <c r="B102" s="9"/>
      <c r="C102" s="21"/>
      <c r="D102" s="6"/>
      <c r="E102" s="22"/>
      <c r="F102" s="22"/>
      <c r="G102" s="10"/>
      <c r="H102" s="21"/>
      <c r="I102" s="21"/>
      <c r="J102" s="21"/>
      <c r="K102" s="10"/>
      <c r="L102" s="10"/>
      <c r="M102" s="10"/>
      <c r="N102" s="10"/>
      <c r="O102" s="11"/>
      <c r="P102" s="21"/>
      <c r="Q102" s="10"/>
      <c r="R102" s="10"/>
    </row>
    <row r="103" spans="1:18">
      <c r="A103" s="69">
        <v>88</v>
      </c>
      <c r="B103" s="9"/>
      <c r="C103" s="21"/>
      <c r="D103" s="6"/>
      <c r="E103" s="22"/>
      <c r="F103" s="22"/>
      <c r="G103" s="10"/>
      <c r="H103" s="21"/>
      <c r="I103" s="21"/>
      <c r="J103" s="21"/>
      <c r="K103" s="10"/>
      <c r="L103" s="10"/>
      <c r="M103" s="10"/>
      <c r="N103" s="10"/>
      <c r="O103" s="11"/>
      <c r="P103" s="21"/>
      <c r="Q103" s="10"/>
      <c r="R103" s="10"/>
    </row>
    <row r="104" spans="1:18">
      <c r="A104" s="72">
        <v>89</v>
      </c>
      <c r="B104" s="9"/>
      <c r="C104" s="21"/>
      <c r="D104" s="6"/>
      <c r="E104" s="22"/>
      <c r="F104" s="22"/>
      <c r="G104" s="10"/>
      <c r="H104" s="21"/>
      <c r="I104" s="21"/>
      <c r="J104" s="21"/>
      <c r="K104" s="10"/>
      <c r="L104" s="10"/>
      <c r="M104" s="10"/>
      <c r="N104" s="10"/>
      <c r="O104" s="11"/>
      <c r="P104" s="21"/>
      <c r="Q104" s="10"/>
      <c r="R104" s="10"/>
    </row>
    <row r="105" spans="1:18">
      <c r="A105" s="69">
        <v>90</v>
      </c>
      <c r="B105" s="9"/>
      <c r="C105" s="21"/>
      <c r="D105" s="6"/>
      <c r="E105" s="22"/>
      <c r="F105" s="22"/>
      <c r="G105" s="10"/>
      <c r="H105" s="21"/>
      <c r="I105" s="21"/>
      <c r="J105" s="21"/>
      <c r="K105" s="10"/>
      <c r="L105" s="10"/>
      <c r="M105" s="10"/>
      <c r="N105" s="10"/>
      <c r="O105" s="11"/>
      <c r="P105" s="21"/>
      <c r="Q105" s="10"/>
      <c r="R105" s="10"/>
    </row>
    <row r="106" spans="1:18">
      <c r="A106" s="72">
        <v>91</v>
      </c>
      <c r="B106" s="9"/>
      <c r="C106" s="21"/>
      <c r="D106" s="6"/>
      <c r="E106" s="22"/>
      <c r="F106" s="22"/>
      <c r="G106" s="10"/>
      <c r="H106" s="21"/>
      <c r="I106" s="21"/>
      <c r="J106" s="21"/>
      <c r="K106" s="10"/>
      <c r="L106" s="10"/>
      <c r="M106" s="10"/>
      <c r="N106" s="10"/>
      <c r="O106" s="11"/>
      <c r="P106" s="21"/>
      <c r="Q106" s="10"/>
      <c r="R106" s="10"/>
    </row>
    <row r="107" spans="1:18">
      <c r="A107" s="69">
        <v>92</v>
      </c>
      <c r="B107" s="9"/>
      <c r="C107" s="21"/>
      <c r="D107" s="6"/>
      <c r="E107" s="22"/>
      <c r="F107" s="22"/>
      <c r="G107" s="10"/>
      <c r="H107" s="21"/>
      <c r="I107" s="21"/>
      <c r="J107" s="21"/>
      <c r="K107" s="10"/>
      <c r="L107" s="10"/>
      <c r="M107" s="10"/>
      <c r="N107" s="10"/>
      <c r="O107" s="11"/>
      <c r="P107" s="21"/>
      <c r="Q107" s="10"/>
      <c r="R107" s="10"/>
    </row>
    <row r="108" spans="1:18">
      <c r="A108" s="72">
        <v>93</v>
      </c>
      <c r="B108" s="9"/>
      <c r="C108" s="21"/>
      <c r="D108" s="6"/>
      <c r="E108" s="22"/>
      <c r="F108" s="22"/>
      <c r="G108" s="10"/>
      <c r="H108" s="21"/>
      <c r="I108" s="21"/>
      <c r="J108" s="21"/>
      <c r="K108" s="10"/>
      <c r="L108" s="10"/>
      <c r="M108" s="10"/>
      <c r="N108" s="10"/>
      <c r="O108" s="11"/>
      <c r="P108" s="21"/>
      <c r="Q108" s="10"/>
      <c r="R108" s="10"/>
    </row>
    <row r="109" spans="1:18">
      <c r="A109" s="69">
        <v>94</v>
      </c>
      <c r="B109" s="9"/>
      <c r="C109" s="21"/>
      <c r="D109" s="6"/>
      <c r="E109" s="22"/>
      <c r="F109" s="22"/>
      <c r="G109" s="10"/>
      <c r="H109" s="21"/>
      <c r="I109" s="21"/>
      <c r="J109" s="21"/>
      <c r="K109" s="10"/>
      <c r="L109" s="10"/>
      <c r="M109" s="10"/>
      <c r="N109" s="10"/>
      <c r="O109" s="11"/>
      <c r="P109" s="21"/>
      <c r="Q109" s="10"/>
      <c r="R109" s="10"/>
    </row>
    <row r="110" spans="1:18">
      <c r="A110" s="72">
        <v>95</v>
      </c>
      <c r="B110" s="9"/>
      <c r="C110" s="21"/>
      <c r="D110" s="6"/>
      <c r="E110" s="22"/>
      <c r="F110" s="22"/>
      <c r="G110" s="10"/>
      <c r="H110" s="21"/>
      <c r="I110" s="21"/>
      <c r="J110" s="21"/>
      <c r="K110" s="10"/>
      <c r="L110" s="10"/>
      <c r="M110" s="10"/>
      <c r="N110" s="10"/>
      <c r="O110" s="11"/>
      <c r="P110" s="21"/>
      <c r="Q110" s="10"/>
      <c r="R110" s="10"/>
    </row>
    <row r="111" spans="1:18">
      <c r="A111" s="69">
        <v>96</v>
      </c>
      <c r="B111" s="9"/>
      <c r="C111" s="21"/>
      <c r="D111" s="6"/>
      <c r="E111" s="22"/>
      <c r="F111" s="22"/>
      <c r="G111" s="10"/>
      <c r="H111" s="21"/>
      <c r="I111" s="21"/>
      <c r="J111" s="21"/>
      <c r="K111" s="10"/>
      <c r="L111" s="10"/>
      <c r="M111" s="10"/>
      <c r="N111" s="10"/>
      <c r="O111" s="11"/>
      <c r="P111" s="21"/>
      <c r="Q111" s="10"/>
      <c r="R111" s="10"/>
    </row>
    <row r="112" spans="1:18">
      <c r="A112" s="72">
        <v>97</v>
      </c>
      <c r="B112" s="9"/>
      <c r="C112" s="21"/>
      <c r="D112" s="6"/>
      <c r="E112" s="22"/>
      <c r="F112" s="22"/>
      <c r="G112" s="10"/>
      <c r="H112" s="21"/>
      <c r="I112" s="21"/>
      <c r="J112" s="21"/>
      <c r="K112" s="10"/>
      <c r="L112" s="10"/>
      <c r="M112" s="10"/>
      <c r="N112" s="10"/>
      <c r="O112" s="11"/>
      <c r="P112" s="21"/>
      <c r="Q112" s="10"/>
      <c r="R112" s="10"/>
    </row>
    <row r="113" spans="1:18">
      <c r="A113" s="69">
        <v>98</v>
      </c>
      <c r="B113" s="9"/>
      <c r="C113" s="21"/>
      <c r="D113" s="6"/>
      <c r="E113" s="22"/>
      <c r="F113" s="22"/>
      <c r="G113" s="10"/>
      <c r="H113" s="21"/>
      <c r="I113" s="21"/>
      <c r="J113" s="21"/>
      <c r="K113" s="10"/>
      <c r="L113" s="10"/>
      <c r="M113" s="10"/>
      <c r="N113" s="10"/>
      <c r="O113" s="11"/>
      <c r="P113" s="21"/>
      <c r="Q113" s="10"/>
      <c r="R113" s="10"/>
    </row>
    <row r="114" spans="1:18">
      <c r="A114" s="72">
        <v>99</v>
      </c>
      <c r="B114" s="9"/>
      <c r="C114" s="21"/>
      <c r="D114" s="6"/>
      <c r="E114" s="22"/>
      <c r="F114" s="22"/>
      <c r="G114" s="10"/>
      <c r="H114" s="21"/>
      <c r="I114" s="21"/>
      <c r="J114" s="21"/>
      <c r="K114" s="10"/>
      <c r="L114" s="10"/>
      <c r="M114" s="10"/>
      <c r="N114" s="10"/>
      <c r="O114" s="11"/>
      <c r="P114" s="21"/>
      <c r="Q114" s="10"/>
      <c r="R114" s="10"/>
    </row>
    <row r="115" spans="1:18">
      <c r="A115" s="69">
        <v>100</v>
      </c>
      <c r="B115" s="9"/>
      <c r="C115" s="21"/>
      <c r="D115" s="6"/>
      <c r="E115" s="22"/>
      <c r="F115" s="22"/>
      <c r="G115" s="10"/>
      <c r="H115" s="21"/>
      <c r="I115" s="21"/>
      <c r="J115" s="21"/>
      <c r="K115" s="10"/>
      <c r="L115" s="10"/>
      <c r="M115" s="10"/>
      <c r="N115" s="10"/>
      <c r="O115" s="11"/>
      <c r="P115" s="21"/>
      <c r="Q115" s="10"/>
      <c r="R115" s="10"/>
    </row>
    <row r="116" spans="1:18">
      <c r="A116" s="72">
        <v>101</v>
      </c>
      <c r="B116" s="9"/>
      <c r="C116" s="21"/>
      <c r="D116" s="6"/>
      <c r="E116" s="22"/>
      <c r="F116" s="22"/>
      <c r="G116" s="10"/>
      <c r="H116" s="21"/>
      <c r="I116" s="21"/>
      <c r="J116" s="21"/>
      <c r="K116" s="10"/>
      <c r="L116" s="10"/>
      <c r="M116" s="10"/>
      <c r="N116" s="10"/>
      <c r="O116" s="11"/>
      <c r="P116" s="21"/>
      <c r="Q116" s="10"/>
      <c r="R116" s="10"/>
    </row>
    <row r="117" spans="1:18">
      <c r="A117" s="69">
        <v>102</v>
      </c>
      <c r="B117" s="9"/>
      <c r="C117" s="21"/>
      <c r="D117" s="6"/>
      <c r="E117" s="22"/>
      <c r="F117" s="22"/>
      <c r="G117" s="10"/>
      <c r="H117" s="21"/>
      <c r="I117" s="21"/>
      <c r="J117" s="21"/>
      <c r="K117" s="10"/>
      <c r="L117" s="10"/>
      <c r="M117" s="10"/>
      <c r="N117" s="10"/>
      <c r="O117" s="11"/>
      <c r="P117" s="21"/>
      <c r="Q117" s="10"/>
      <c r="R117" s="10"/>
    </row>
    <row r="118" spans="1:18">
      <c r="A118" s="72">
        <v>103</v>
      </c>
      <c r="B118" s="9"/>
      <c r="C118" s="21"/>
      <c r="D118" s="6"/>
      <c r="E118" s="22"/>
      <c r="F118" s="22"/>
      <c r="G118" s="10"/>
      <c r="H118" s="21"/>
      <c r="I118" s="21"/>
      <c r="J118" s="21"/>
      <c r="K118" s="10"/>
      <c r="L118" s="10"/>
      <c r="M118" s="10"/>
      <c r="N118" s="10"/>
      <c r="O118" s="11"/>
      <c r="P118" s="21"/>
      <c r="Q118" s="10"/>
      <c r="R118" s="10"/>
    </row>
    <row r="119" spans="1:18">
      <c r="A119" s="69">
        <v>104</v>
      </c>
      <c r="B119" s="9"/>
      <c r="C119" s="21"/>
      <c r="D119" s="6"/>
      <c r="E119" s="22"/>
      <c r="F119" s="22"/>
      <c r="G119" s="10"/>
      <c r="H119" s="21"/>
      <c r="I119" s="21"/>
      <c r="J119" s="21"/>
      <c r="K119" s="10"/>
      <c r="L119" s="10"/>
      <c r="M119" s="10"/>
      <c r="N119" s="10"/>
      <c r="O119" s="11"/>
      <c r="P119" s="21"/>
      <c r="Q119" s="10"/>
      <c r="R119" s="10"/>
    </row>
    <row r="120" spans="1:18">
      <c r="A120" s="72">
        <v>105</v>
      </c>
      <c r="B120" s="9"/>
      <c r="C120" s="21"/>
      <c r="D120" s="6"/>
      <c r="E120" s="22"/>
      <c r="F120" s="22"/>
      <c r="G120" s="10"/>
      <c r="H120" s="21"/>
      <c r="I120" s="21"/>
      <c r="J120" s="21"/>
      <c r="K120" s="10"/>
      <c r="L120" s="10"/>
      <c r="M120" s="10"/>
      <c r="N120" s="10"/>
      <c r="O120" s="11"/>
      <c r="P120" s="21"/>
      <c r="Q120" s="10"/>
      <c r="R120" s="10"/>
    </row>
    <row r="121" spans="1:18">
      <c r="A121" s="69">
        <v>106</v>
      </c>
      <c r="B121" s="9"/>
      <c r="C121" s="21"/>
      <c r="D121" s="6"/>
      <c r="E121" s="22"/>
      <c r="F121" s="22"/>
      <c r="G121" s="10"/>
      <c r="H121" s="21"/>
      <c r="I121" s="21"/>
      <c r="J121" s="21"/>
      <c r="K121" s="10"/>
      <c r="L121" s="10"/>
      <c r="M121" s="10"/>
      <c r="N121" s="10"/>
      <c r="O121" s="11"/>
      <c r="P121" s="21"/>
      <c r="Q121" s="10"/>
      <c r="R121" s="10"/>
    </row>
    <row r="122" spans="1:18">
      <c r="A122" s="72">
        <v>107</v>
      </c>
      <c r="B122" s="9"/>
      <c r="C122" s="21"/>
      <c r="D122" s="6"/>
      <c r="E122" s="22"/>
      <c r="F122" s="22"/>
      <c r="G122" s="10"/>
      <c r="H122" s="21"/>
      <c r="I122" s="21"/>
      <c r="J122" s="21"/>
      <c r="K122" s="10"/>
      <c r="L122" s="10"/>
      <c r="M122" s="10"/>
      <c r="N122" s="10"/>
      <c r="O122" s="11"/>
      <c r="P122" s="21"/>
      <c r="Q122" s="10"/>
      <c r="R122" s="10"/>
    </row>
    <row r="123" spans="1:18">
      <c r="A123" s="69">
        <v>108</v>
      </c>
      <c r="B123" s="9"/>
      <c r="C123" s="21"/>
      <c r="D123" s="6"/>
      <c r="E123" s="22"/>
      <c r="F123" s="22"/>
      <c r="G123" s="10"/>
      <c r="H123" s="21"/>
      <c r="I123" s="21"/>
      <c r="J123" s="21"/>
      <c r="K123" s="10"/>
      <c r="L123" s="10"/>
      <c r="M123" s="10"/>
      <c r="N123" s="10"/>
      <c r="O123" s="11"/>
      <c r="P123" s="21"/>
      <c r="Q123" s="10"/>
      <c r="R123" s="10"/>
    </row>
    <row r="124" spans="1:18">
      <c r="A124" s="72">
        <v>109</v>
      </c>
      <c r="B124" s="9"/>
      <c r="C124" s="21"/>
      <c r="D124" s="6"/>
      <c r="E124" s="22"/>
      <c r="F124" s="22"/>
      <c r="G124" s="10"/>
      <c r="H124" s="21"/>
      <c r="I124" s="21"/>
      <c r="J124" s="21"/>
      <c r="K124" s="10"/>
      <c r="L124" s="10"/>
      <c r="M124" s="10"/>
      <c r="N124" s="10"/>
      <c r="O124" s="11"/>
      <c r="P124" s="21"/>
      <c r="Q124" s="10"/>
      <c r="R124" s="10"/>
    </row>
    <row r="125" spans="1:18">
      <c r="A125" s="69">
        <v>110</v>
      </c>
      <c r="B125" s="9"/>
      <c r="C125" s="21"/>
      <c r="D125" s="6"/>
      <c r="E125" s="22"/>
      <c r="F125" s="22"/>
      <c r="G125" s="10"/>
      <c r="H125" s="21"/>
      <c r="I125" s="21"/>
      <c r="J125" s="21"/>
      <c r="K125" s="10"/>
      <c r="L125" s="10"/>
      <c r="M125" s="10"/>
      <c r="N125" s="10"/>
      <c r="O125" s="11"/>
      <c r="P125" s="21"/>
      <c r="Q125" s="10"/>
      <c r="R125" s="10"/>
    </row>
    <row r="126" spans="1:18">
      <c r="A126" s="72">
        <v>111</v>
      </c>
      <c r="B126" s="9"/>
      <c r="C126" s="21"/>
      <c r="D126" s="6"/>
      <c r="E126" s="22"/>
      <c r="F126" s="22"/>
      <c r="G126" s="10"/>
      <c r="H126" s="21"/>
      <c r="I126" s="21"/>
      <c r="J126" s="21"/>
      <c r="K126" s="10"/>
      <c r="L126" s="10"/>
      <c r="M126" s="10"/>
      <c r="N126" s="10"/>
      <c r="O126" s="11"/>
      <c r="P126" s="21"/>
      <c r="Q126" s="10"/>
      <c r="R126" s="10"/>
    </row>
    <row r="127" spans="1:18">
      <c r="A127" s="69">
        <v>112</v>
      </c>
      <c r="B127" s="9"/>
      <c r="C127" s="21"/>
      <c r="D127" s="6"/>
      <c r="E127" s="22"/>
      <c r="F127" s="22"/>
      <c r="G127" s="10"/>
      <c r="H127" s="21"/>
      <c r="I127" s="21"/>
      <c r="J127" s="21"/>
      <c r="K127" s="10"/>
      <c r="L127" s="10"/>
      <c r="M127" s="10"/>
      <c r="N127" s="10"/>
      <c r="O127" s="11"/>
      <c r="P127" s="21"/>
      <c r="Q127" s="10"/>
      <c r="R127" s="10"/>
    </row>
    <row r="128" spans="1:18">
      <c r="A128" s="72">
        <v>113</v>
      </c>
      <c r="B128" s="9"/>
      <c r="C128" s="21"/>
      <c r="D128" s="6"/>
      <c r="E128" s="22"/>
      <c r="F128" s="22"/>
      <c r="G128" s="10"/>
      <c r="H128" s="21"/>
      <c r="I128" s="21"/>
      <c r="J128" s="21"/>
      <c r="K128" s="10"/>
      <c r="L128" s="10"/>
      <c r="M128" s="10"/>
      <c r="N128" s="10"/>
      <c r="O128" s="11"/>
      <c r="P128" s="21"/>
      <c r="Q128" s="10"/>
      <c r="R128" s="10"/>
    </row>
    <row r="129" spans="1:18">
      <c r="A129" s="69">
        <v>114</v>
      </c>
      <c r="B129" s="9"/>
      <c r="C129" s="21"/>
      <c r="D129" s="6"/>
      <c r="E129" s="22"/>
      <c r="F129" s="22"/>
      <c r="G129" s="10"/>
      <c r="H129" s="21"/>
      <c r="I129" s="21"/>
      <c r="J129" s="21"/>
      <c r="K129" s="10"/>
      <c r="L129" s="10"/>
      <c r="M129" s="10"/>
      <c r="N129" s="10"/>
      <c r="O129" s="11"/>
      <c r="P129" s="21"/>
      <c r="Q129" s="10"/>
      <c r="R129" s="10"/>
    </row>
    <row r="130" spans="1:18">
      <c r="A130" s="72">
        <v>115</v>
      </c>
      <c r="B130" s="9"/>
      <c r="C130" s="21"/>
      <c r="D130" s="6"/>
      <c r="E130" s="22"/>
      <c r="F130" s="22"/>
      <c r="G130" s="10"/>
      <c r="H130" s="21"/>
      <c r="I130" s="21"/>
      <c r="J130" s="21"/>
      <c r="K130" s="10"/>
      <c r="L130" s="10"/>
      <c r="M130" s="10"/>
      <c r="N130" s="10"/>
      <c r="O130" s="11"/>
      <c r="P130" s="21"/>
      <c r="Q130" s="10"/>
      <c r="R130" s="10"/>
    </row>
    <row r="131" spans="1:18">
      <c r="A131" s="69">
        <v>116</v>
      </c>
      <c r="B131" s="9"/>
      <c r="C131" s="21"/>
      <c r="D131" s="6"/>
      <c r="E131" s="22"/>
      <c r="F131" s="22"/>
      <c r="G131" s="10"/>
      <c r="H131" s="21"/>
      <c r="I131" s="21"/>
      <c r="J131" s="21"/>
      <c r="K131" s="10"/>
      <c r="L131" s="10"/>
      <c r="M131" s="10"/>
      <c r="N131" s="10"/>
      <c r="O131" s="11"/>
      <c r="P131" s="21"/>
      <c r="Q131" s="10"/>
      <c r="R131" s="10"/>
    </row>
    <row r="132" spans="1:18">
      <c r="A132" s="72">
        <v>117</v>
      </c>
      <c r="B132" s="9"/>
      <c r="C132" s="21"/>
      <c r="D132" s="6"/>
      <c r="E132" s="22"/>
      <c r="F132" s="22"/>
      <c r="G132" s="10"/>
      <c r="H132" s="21"/>
      <c r="I132" s="21"/>
      <c r="J132" s="21"/>
      <c r="K132" s="10"/>
      <c r="L132" s="10"/>
      <c r="M132" s="10"/>
      <c r="N132" s="10"/>
      <c r="O132" s="11"/>
      <c r="P132" s="21"/>
      <c r="Q132" s="10"/>
      <c r="R132" s="10"/>
    </row>
    <row r="133" spans="1:18">
      <c r="A133" s="69">
        <v>118</v>
      </c>
      <c r="B133" s="9"/>
      <c r="C133" s="21"/>
      <c r="D133" s="6"/>
      <c r="E133" s="22"/>
      <c r="F133" s="22"/>
      <c r="G133" s="10"/>
      <c r="H133" s="21"/>
      <c r="I133" s="21"/>
      <c r="J133" s="21"/>
      <c r="K133" s="10"/>
      <c r="L133" s="10"/>
      <c r="M133" s="10"/>
      <c r="N133" s="10"/>
      <c r="O133" s="11"/>
      <c r="P133" s="21"/>
      <c r="Q133" s="10"/>
      <c r="R133" s="10"/>
    </row>
    <row r="134" spans="1:18">
      <c r="A134" s="72">
        <v>119</v>
      </c>
      <c r="B134" s="9"/>
      <c r="C134" s="21"/>
      <c r="D134" s="6"/>
      <c r="E134" s="22"/>
      <c r="F134" s="22"/>
      <c r="G134" s="10"/>
      <c r="H134" s="21"/>
      <c r="I134" s="21"/>
      <c r="J134" s="21"/>
      <c r="K134" s="10"/>
      <c r="L134" s="10"/>
      <c r="M134" s="10"/>
      <c r="N134" s="10"/>
      <c r="O134" s="11"/>
      <c r="P134" s="21"/>
      <c r="Q134" s="10"/>
      <c r="R134" s="10"/>
    </row>
    <row r="135" spans="1:18">
      <c r="A135" s="69">
        <v>120</v>
      </c>
      <c r="B135" s="9"/>
      <c r="C135" s="21"/>
      <c r="D135" s="6"/>
      <c r="E135" s="22"/>
      <c r="F135" s="22"/>
      <c r="G135" s="10"/>
      <c r="H135" s="21"/>
      <c r="I135" s="21"/>
      <c r="J135" s="21"/>
      <c r="K135" s="10"/>
      <c r="L135" s="10"/>
      <c r="M135" s="10"/>
      <c r="N135" s="10"/>
      <c r="O135" s="11"/>
      <c r="P135" s="21"/>
      <c r="Q135" s="10"/>
      <c r="R135" s="10"/>
    </row>
    <row r="136" spans="1:18">
      <c r="A136" s="72">
        <v>121</v>
      </c>
      <c r="B136" s="9"/>
      <c r="C136" s="21"/>
      <c r="D136" s="6"/>
      <c r="E136" s="22"/>
      <c r="F136" s="22"/>
      <c r="G136" s="10"/>
      <c r="H136" s="21"/>
      <c r="I136" s="21"/>
      <c r="J136" s="21"/>
      <c r="K136" s="10"/>
      <c r="L136" s="10"/>
      <c r="M136" s="10"/>
      <c r="N136" s="10"/>
      <c r="O136" s="11"/>
      <c r="P136" s="21"/>
      <c r="Q136" s="10"/>
      <c r="R136" s="10"/>
    </row>
    <row r="137" spans="1:18">
      <c r="A137" s="69">
        <v>122</v>
      </c>
      <c r="B137" s="9"/>
      <c r="C137" s="21"/>
      <c r="D137" s="6"/>
      <c r="E137" s="22"/>
      <c r="F137" s="22"/>
      <c r="G137" s="10"/>
      <c r="H137" s="21"/>
      <c r="I137" s="21"/>
      <c r="J137" s="21"/>
      <c r="K137" s="10"/>
      <c r="L137" s="10"/>
      <c r="M137" s="10"/>
      <c r="N137" s="10"/>
      <c r="O137" s="11"/>
      <c r="P137" s="21"/>
      <c r="Q137" s="10"/>
      <c r="R137" s="10"/>
    </row>
    <row r="138" spans="1:18">
      <c r="A138" s="72">
        <v>123</v>
      </c>
      <c r="B138" s="9"/>
      <c r="C138" s="21"/>
      <c r="D138" s="6"/>
      <c r="E138" s="22"/>
      <c r="F138" s="22"/>
      <c r="G138" s="10"/>
      <c r="H138" s="21"/>
      <c r="I138" s="21"/>
      <c r="J138" s="21"/>
      <c r="K138" s="10"/>
      <c r="L138" s="10"/>
      <c r="M138" s="10"/>
      <c r="N138" s="10"/>
      <c r="O138" s="11"/>
      <c r="P138" s="21"/>
      <c r="Q138" s="10"/>
      <c r="R138" s="10"/>
    </row>
    <row r="139" spans="1:18">
      <c r="A139" s="69">
        <v>124</v>
      </c>
      <c r="B139" s="9"/>
      <c r="C139" s="21"/>
      <c r="D139" s="6"/>
      <c r="E139" s="22"/>
      <c r="F139" s="22"/>
      <c r="G139" s="10"/>
      <c r="H139" s="21"/>
      <c r="I139" s="21"/>
      <c r="J139" s="21"/>
      <c r="K139" s="10"/>
      <c r="L139" s="10"/>
      <c r="M139" s="10"/>
      <c r="N139" s="10"/>
      <c r="O139" s="11"/>
      <c r="P139" s="21"/>
      <c r="Q139" s="10"/>
      <c r="R139" s="10"/>
    </row>
    <row r="140" spans="1:18">
      <c r="A140" s="72">
        <v>125</v>
      </c>
      <c r="B140" s="9"/>
      <c r="C140" s="21"/>
      <c r="D140" s="6"/>
      <c r="E140" s="22"/>
      <c r="F140" s="22"/>
      <c r="G140" s="10"/>
      <c r="H140" s="21"/>
      <c r="I140" s="21"/>
      <c r="J140" s="21"/>
      <c r="K140" s="10"/>
      <c r="L140" s="10"/>
      <c r="M140" s="10"/>
      <c r="N140" s="10"/>
      <c r="O140" s="11"/>
      <c r="P140" s="21"/>
      <c r="Q140" s="10"/>
      <c r="R140" s="10"/>
    </row>
    <row r="141" spans="1:18">
      <c r="A141" s="69">
        <v>126</v>
      </c>
      <c r="B141" s="9"/>
      <c r="C141" s="21"/>
      <c r="D141" s="6"/>
      <c r="E141" s="22"/>
      <c r="F141" s="22"/>
      <c r="G141" s="10"/>
      <c r="H141" s="21"/>
      <c r="I141" s="21"/>
      <c r="J141" s="21"/>
      <c r="K141" s="10"/>
      <c r="L141" s="10"/>
      <c r="M141" s="10"/>
      <c r="N141" s="10"/>
      <c r="O141" s="11"/>
      <c r="P141" s="21"/>
      <c r="Q141" s="10"/>
      <c r="R141" s="10"/>
    </row>
    <row r="142" spans="1:18">
      <c r="A142" s="72">
        <v>127</v>
      </c>
      <c r="B142" s="9"/>
      <c r="C142" s="21"/>
      <c r="D142" s="6"/>
      <c r="E142" s="22"/>
      <c r="F142" s="22"/>
      <c r="G142" s="10"/>
      <c r="H142" s="21"/>
      <c r="I142" s="21"/>
      <c r="J142" s="21"/>
      <c r="K142" s="10"/>
      <c r="L142" s="10"/>
      <c r="M142" s="10"/>
      <c r="N142" s="10"/>
      <c r="O142" s="11"/>
      <c r="P142" s="21"/>
      <c r="Q142" s="10"/>
      <c r="R142" s="10"/>
    </row>
    <row r="143" spans="1:18">
      <c r="A143" s="69">
        <v>128</v>
      </c>
      <c r="B143" s="9"/>
      <c r="C143" s="21"/>
      <c r="D143" s="6"/>
      <c r="E143" s="22"/>
      <c r="F143" s="22"/>
      <c r="G143" s="10"/>
      <c r="H143" s="21"/>
      <c r="I143" s="21"/>
      <c r="J143" s="21"/>
      <c r="K143" s="10"/>
      <c r="L143" s="10"/>
      <c r="M143" s="10"/>
      <c r="N143" s="10"/>
      <c r="O143" s="11"/>
      <c r="P143" s="21"/>
      <c r="Q143" s="10"/>
      <c r="R143" s="10"/>
    </row>
    <row r="144" spans="1:18">
      <c r="A144" s="72">
        <v>129</v>
      </c>
      <c r="B144" s="9"/>
      <c r="C144" s="21"/>
      <c r="D144" s="6"/>
      <c r="E144" s="22"/>
      <c r="F144" s="22"/>
      <c r="G144" s="10"/>
      <c r="H144" s="21"/>
      <c r="I144" s="21"/>
      <c r="J144" s="21"/>
      <c r="K144" s="10"/>
      <c r="L144" s="10"/>
      <c r="M144" s="10"/>
      <c r="N144" s="10"/>
      <c r="O144" s="11"/>
      <c r="P144" s="21"/>
      <c r="Q144" s="10"/>
      <c r="R144" s="10"/>
    </row>
    <row r="145" spans="1:18">
      <c r="A145" s="69">
        <v>130</v>
      </c>
      <c r="B145" s="9"/>
      <c r="C145" s="21"/>
      <c r="D145" s="6"/>
      <c r="E145" s="22"/>
      <c r="F145" s="22"/>
      <c r="G145" s="10"/>
      <c r="H145" s="21"/>
      <c r="I145" s="21"/>
      <c r="J145" s="21"/>
      <c r="K145" s="10"/>
      <c r="L145" s="10"/>
      <c r="M145" s="10"/>
      <c r="N145" s="10"/>
      <c r="O145" s="11"/>
      <c r="P145" s="21"/>
      <c r="Q145" s="10"/>
      <c r="R145" s="10"/>
    </row>
    <row r="146" spans="1:18">
      <c r="A146" s="72">
        <v>131</v>
      </c>
      <c r="B146" s="9"/>
      <c r="C146" s="21"/>
      <c r="D146" s="6"/>
      <c r="E146" s="22"/>
      <c r="F146" s="22"/>
      <c r="G146" s="10"/>
      <c r="H146" s="21"/>
      <c r="I146" s="21"/>
      <c r="J146" s="21"/>
      <c r="K146" s="10"/>
      <c r="L146" s="10"/>
      <c r="M146" s="10"/>
      <c r="N146" s="10"/>
      <c r="O146" s="11"/>
      <c r="P146" s="21"/>
      <c r="Q146" s="10"/>
      <c r="R146" s="10"/>
    </row>
    <row r="147" spans="1:18">
      <c r="A147" s="69">
        <v>132</v>
      </c>
      <c r="B147" s="9"/>
      <c r="C147" s="21"/>
      <c r="D147" s="6"/>
      <c r="E147" s="22"/>
      <c r="F147" s="22"/>
      <c r="G147" s="10"/>
      <c r="H147" s="21"/>
      <c r="I147" s="21"/>
      <c r="J147" s="21"/>
      <c r="K147" s="10"/>
      <c r="L147" s="10"/>
      <c r="M147" s="10"/>
      <c r="N147" s="10"/>
      <c r="O147" s="11"/>
      <c r="P147" s="21"/>
      <c r="Q147" s="10"/>
      <c r="R147" s="10"/>
    </row>
    <row r="148" spans="1:18">
      <c r="A148" s="72">
        <v>133</v>
      </c>
      <c r="B148" s="9"/>
      <c r="C148" s="21"/>
      <c r="D148" s="6"/>
      <c r="E148" s="22"/>
      <c r="F148" s="22"/>
      <c r="G148" s="10"/>
      <c r="H148" s="21"/>
      <c r="I148" s="21"/>
      <c r="J148" s="21"/>
      <c r="K148" s="10"/>
      <c r="L148" s="10"/>
      <c r="M148" s="10"/>
      <c r="N148" s="10"/>
      <c r="O148" s="11"/>
      <c r="P148" s="21"/>
      <c r="Q148" s="10"/>
      <c r="R148" s="10"/>
    </row>
    <row r="149" spans="1:18">
      <c r="A149" s="69">
        <v>134</v>
      </c>
      <c r="B149" s="9"/>
      <c r="C149" s="21"/>
      <c r="D149" s="6"/>
      <c r="E149" s="22"/>
      <c r="F149" s="22"/>
      <c r="G149" s="10"/>
      <c r="H149" s="21"/>
      <c r="I149" s="21"/>
      <c r="J149" s="21"/>
      <c r="K149" s="10"/>
      <c r="L149" s="10"/>
      <c r="M149" s="10"/>
      <c r="N149" s="10"/>
      <c r="O149" s="11"/>
      <c r="P149" s="21"/>
      <c r="Q149" s="10"/>
      <c r="R149" s="10"/>
    </row>
    <row r="150" spans="1:18">
      <c r="A150" s="72">
        <v>135</v>
      </c>
      <c r="B150" s="9"/>
      <c r="C150" s="21"/>
      <c r="D150" s="6"/>
      <c r="E150" s="22"/>
      <c r="F150" s="22"/>
      <c r="G150" s="10"/>
      <c r="H150" s="21"/>
      <c r="I150" s="21"/>
      <c r="J150" s="21"/>
      <c r="K150" s="10"/>
      <c r="L150" s="10"/>
      <c r="M150" s="10"/>
      <c r="N150" s="10"/>
      <c r="O150" s="11"/>
      <c r="P150" s="21"/>
      <c r="Q150" s="10"/>
      <c r="R150" s="10"/>
    </row>
    <row r="151" spans="1:18">
      <c r="A151" s="69">
        <v>136</v>
      </c>
      <c r="B151" s="9"/>
      <c r="C151" s="21"/>
      <c r="D151" s="6"/>
      <c r="E151" s="22"/>
      <c r="F151" s="22"/>
      <c r="G151" s="10"/>
      <c r="H151" s="21"/>
      <c r="I151" s="21"/>
      <c r="J151" s="21"/>
      <c r="K151" s="10"/>
      <c r="L151" s="10"/>
      <c r="M151" s="10"/>
      <c r="N151" s="10"/>
      <c r="O151" s="11"/>
      <c r="P151" s="21"/>
      <c r="Q151" s="10"/>
      <c r="R151" s="10"/>
    </row>
    <row r="152" spans="1:18">
      <c r="A152" s="72">
        <v>137</v>
      </c>
      <c r="B152" s="9"/>
      <c r="C152" s="21"/>
      <c r="D152" s="6"/>
      <c r="E152" s="22"/>
      <c r="F152" s="22"/>
      <c r="G152" s="10"/>
      <c r="H152" s="21"/>
      <c r="I152" s="21"/>
      <c r="J152" s="21"/>
      <c r="K152" s="10"/>
      <c r="L152" s="10"/>
      <c r="M152" s="10"/>
      <c r="N152" s="10"/>
      <c r="O152" s="11"/>
      <c r="P152" s="21"/>
      <c r="Q152" s="10"/>
      <c r="R152" s="10"/>
    </row>
    <row r="153" spans="1:18">
      <c r="A153" s="69">
        <v>138</v>
      </c>
      <c r="B153" s="9"/>
      <c r="C153" s="21"/>
      <c r="D153" s="6"/>
      <c r="E153" s="22"/>
      <c r="F153" s="22"/>
      <c r="G153" s="10"/>
      <c r="H153" s="21"/>
      <c r="I153" s="21"/>
      <c r="J153" s="21"/>
      <c r="K153" s="10"/>
      <c r="L153" s="10"/>
      <c r="M153" s="10"/>
      <c r="N153" s="10"/>
      <c r="O153" s="11"/>
      <c r="P153" s="21"/>
      <c r="Q153" s="10"/>
      <c r="R153" s="10"/>
    </row>
    <row r="154" spans="1:18">
      <c r="A154" s="72">
        <v>139</v>
      </c>
      <c r="B154" s="9"/>
      <c r="C154" s="21"/>
      <c r="D154" s="6"/>
      <c r="E154" s="22"/>
      <c r="F154" s="22"/>
      <c r="G154" s="10"/>
      <c r="H154" s="21"/>
      <c r="I154" s="21"/>
      <c r="J154" s="21"/>
      <c r="K154" s="10"/>
      <c r="L154" s="10"/>
      <c r="M154" s="10"/>
      <c r="N154" s="10"/>
      <c r="O154" s="11"/>
      <c r="P154" s="21"/>
      <c r="Q154" s="10"/>
      <c r="R154" s="10"/>
    </row>
    <row r="155" spans="1:18">
      <c r="A155" s="69">
        <v>140</v>
      </c>
      <c r="B155" s="9"/>
      <c r="C155" s="21"/>
      <c r="D155" s="6"/>
      <c r="E155" s="22"/>
      <c r="F155" s="22"/>
      <c r="G155" s="10"/>
      <c r="H155" s="21"/>
      <c r="I155" s="21"/>
      <c r="J155" s="21"/>
      <c r="K155" s="10"/>
      <c r="L155" s="10"/>
      <c r="M155" s="10"/>
      <c r="N155" s="10"/>
      <c r="O155" s="11"/>
      <c r="P155" s="21"/>
      <c r="Q155" s="10"/>
      <c r="R155" s="10"/>
    </row>
    <row r="156" spans="1:18">
      <c r="A156" s="72">
        <v>141</v>
      </c>
      <c r="B156" s="9"/>
      <c r="C156" s="21"/>
      <c r="D156" s="6"/>
      <c r="E156" s="22"/>
      <c r="F156" s="22"/>
      <c r="G156" s="10"/>
      <c r="H156" s="21"/>
      <c r="I156" s="21"/>
      <c r="J156" s="21"/>
      <c r="K156" s="10"/>
      <c r="L156" s="10"/>
      <c r="M156" s="10"/>
      <c r="N156" s="10"/>
      <c r="O156" s="11"/>
      <c r="P156" s="21"/>
      <c r="Q156" s="10"/>
      <c r="R156" s="10"/>
    </row>
    <row r="157" spans="1:18">
      <c r="A157" s="69">
        <v>142</v>
      </c>
      <c r="B157" s="9"/>
      <c r="C157" s="21"/>
      <c r="D157" s="6"/>
      <c r="E157" s="22"/>
      <c r="F157" s="22"/>
      <c r="G157" s="10"/>
      <c r="H157" s="21"/>
      <c r="I157" s="21"/>
      <c r="J157" s="21"/>
      <c r="K157" s="10"/>
      <c r="L157" s="10"/>
      <c r="M157" s="10"/>
      <c r="N157" s="10"/>
      <c r="O157" s="11"/>
      <c r="P157" s="21"/>
      <c r="Q157" s="10"/>
      <c r="R157" s="10"/>
    </row>
    <row r="158" spans="1:18">
      <c r="A158" s="72">
        <v>143</v>
      </c>
      <c r="B158" s="9"/>
      <c r="C158" s="21"/>
      <c r="D158" s="6"/>
      <c r="E158" s="22"/>
      <c r="F158" s="22"/>
      <c r="G158" s="10"/>
      <c r="H158" s="21"/>
      <c r="I158" s="21"/>
      <c r="J158" s="21"/>
      <c r="K158" s="10"/>
      <c r="L158" s="10"/>
      <c r="M158" s="10"/>
      <c r="N158" s="10"/>
      <c r="O158" s="11"/>
      <c r="P158" s="21"/>
      <c r="Q158" s="10"/>
      <c r="R158" s="10"/>
    </row>
    <row r="159" spans="1:18">
      <c r="A159" s="69">
        <v>144</v>
      </c>
      <c r="B159" s="9"/>
      <c r="C159" s="21"/>
      <c r="D159" s="6"/>
      <c r="E159" s="22"/>
      <c r="F159" s="22"/>
      <c r="G159" s="10"/>
      <c r="H159" s="21"/>
      <c r="I159" s="21"/>
      <c r="J159" s="21"/>
      <c r="K159" s="10"/>
      <c r="L159" s="10"/>
      <c r="M159" s="10"/>
      <c r="N159" s="10"/>
      <c r="O159" s="11"/>
      <c r="P159" s="21"/>
      <c r="Q159" s="10"/>
      <c r="R159" s="10"/>
    </row>
    <row r="160" spans="1:18">
      <c r="A160" s="72">
        <v>145</v>
      </c>
      <c r="B160" s="9"/>
      <c r="C160" s="21"/>
      <c r="D160" s="6"/>
      <c r="E160" s="22"/>
      <c r="F160" s="22"/>
      <c r="G160" s="10"/>
      <c r="H160" s="21"/>
      <c r="I160" s="21"/>
      <c r="J160" s="21"/>
      <c r="K160" s="10"/>
      <c r="L160" s="10"/>
      <c r="M160" s="10"/>
      <c r="N160" s="10"/>
      <c r="O160" s="11"/>
      <c r="P160" s="21"/>
      <c r="Q160" s="10"/>
      <c r="R160" s="10"/>
    </row>
    <row r="161" spans="1:18">
      <c r="A161" s="69">
        <v>146</v>
      </c>
      <c r="B161" s="9"/>
      <c r="C161" s="21"/>
      <c r="D161" s="6"/>
      <c r="E161" s="22"/>
      <c r="F161" s="22"/>
      <c r="G161" s="10"/>
      <c r="H161" s="21"/>
      <c r="I161" s="21"/>
      <c r="J161" s="21"/>
      <c r="K161" s="10"/>
      <c r="L161" s="10"/>
      <c r="M161" s="10"/>
      <c r="N161" s="10"/>
      <c r="O161" s="11"/>
      <c r="P161" s="21"/>
      <c r="Q161" s="10"/>
      <c r="R161" s="10"/>
    </row>
    <row r="162" spans="1:18">
      <c r="A162" s="72">
        <v>147</v>
      </c>
      <c r="B162" s="9"/>
      <c r="C162" s="21"/>
      <c r="D162" s="6"/>
      <c r="E162" s="22"/>
      <c r="F162" s="22"/>
      <c r="G162" s="10"/>
      <c r="H162" s="21"/>
      <c r="I162" s="21"/>
      <c r="J162" s="21"/>
      <c r="K162" s="10"/>
      <c r="L162" s="10"/>
      <c r="M162" s="10"/>
      <c r="N162" s="10"/>
      <c r="O162" s="11"/>
      <c r="P162" s="21"/>
      <c r="Q162" s="10"/>
      <c r="R162" s="10"/>
    </row>
    <row r="163" spans="1:18">
      <c r="A163" s="69">
        <v>148</v>
      </c>
      <c r="B163" s="9"/>
      <c r="C163" s="21"/>
      <c r="D163" s="6"/>
      <c r="E163" s="22"/>
      <c r="F163" s="22"/>
      <c r="G163" s="10"/>
      <c r="H163" s="21"/>
      <c r="I163" s="21"/>
      <c r="J163" s="21"/>
      <c r="K163" s="10"/>
      <c r="L163" s="10"/>
      <c r="M163" s="10"/>
      <c r="N163" s="10"/>
      <c r="O163" s="11"/>
      <c r="P163" s="21"/>
      <c r="Q163" s="10"/>
      <c r="R163" s="10"/>
    </row>
    <row r="164" spans="1:18">
      <c r="A164" s="72">
        <v>149</v>
      </c>
      <c r="B164" s="9"/>
      <c r="C164" s="21"/>
      <c r="D164" s="6"/>
      <c r="E164" s="22"/>
      <c r="F164" s="22"/>
      <c r="G164" s="10"/>
      <c r="H164" s="21"/>
      <c r="I164" s="21"/>
      <c r="J164" s="21"/>
      <c r="K164" s="10"/>
      <c r="L164" s="10"/>
      <c r="M164" s="10"/>
      <c r="N164" s="10"/>
      <c r="O164" s="11"/>
      <c r="P164" s="21"/>
      <c r="Q164" s="10"/>
      <c r="R164" s="10"/>
    </row>
    <row r="165" spans="1:18">
      <c r="A165" s="69">
        <v>150</v>
      </c>
      <c r="B165" s="9"/>
      <c r="C165" s="21"/>
      <c r="D165" s="6"/>
      <c r="E165" s="22"/>
      <c r="F165" s="22"/>
      <c r="G165" s="10"/>
      <c r="H165" s="21"/>
      <c r="I165" s="21"/>
      <c r="J165" s="21"/>
      <c r="K165" s="10"/>
      <c r="L165" s="10"/>
      <c r="M165" s="10"/>
      <c r="N165" s="10"/>
      <c r="O165" s="11"/>
      <c r="P165" s="21"/>
      <c r="Q165" s="10"/>
      <c r="R165" s="10"/>
    </row>
    <row r="166" spans="1:18">
      <c r="A166" s="72">
        <v>151</v>
      </c>
      <c r="B166" s="9"/>
      <c r="C166" s="21"/>
      <c r="D166" s="6"/>
      <c r="E166" s="22"/>
      <c r="F166" s="22"/>
      <c r="G166" s="10"/>
      <c r="H166" s="21"/>
      <c r="I166" s="21"/>
      <c r="J166" s="21"/>
      <c r="K166" s="10"/>
      <c r="L166" s="10"/>
      <c r="M166" s="10"/>
      <c r="N166" s="10"/>
      <c r="O166" s="11"/>
      <c r="P166" s="21"/>
      <c r="Q166" s="10"/>
      <c r="R166" s="10"/>
    </row>
    <row r="167" spans="1:18">
      <c r="A167" s="69">
        <v>152</v>
      </c>
      <c r="B167" s="9"/>
      <c r="C167" s="21"/>
      <c r="D167" s="6"/>
      <c r="E167" s="22"/>
      <c r="F167" s="22"/>
      <c r="G167" s="10"/>
      <c r="H167" s="21"/>
      <c r="I167" s="21"/>
      <c r="J167" s="21"/>
      <c r="K167" s="10"/>
      <c r="L167" s="10"/>
      <c r="M167" s="10"/>
      <c r="N167" s="10"/>
      <c r="O167" s="11"/>
      <c r="P167" s="21"/>
      <c r="Q167" s="10"/>
      <c r="R167" s="10"/>
    </row>
    <row r="168" spans="1:18">
      <c r="A168" s="72">
        <v>153</v>
      </c>
      <c r="B168" s="9"/>
      <c r="C168" s="21"/>
      <c r="D168" s="6"/>
      <c r="E168" s="22"/>
      <c r="F168" s="22"/>
      <c r="G168" s="10"/>
      <c r="H168" s="21"/>
      <c r="I168" s="21"/>
      <c r="J168" s="21"/>
      <c r="K168" s="10"/>
      <c r="L168" s="10"/>
      <c r="M168" s="10"/>
      <c r="N168" s="10"/>
      <c r="O168" s="11"/>
      <c r="P168" s="21"/>
      <c r="Q168" s="10"/>
      <c r="R168" s="10"/>
    </row>
    <row r="169" spans="1:18">
      <c r="A169" s="69">
        <v>154</v>
      </c>
      <c r="B169" s="9"/>
      <c r="C169" s="21"/>
      <c r="D169" s="6"/>
      <c r="E169" s="22"/>
      <c r="F169" s="22"/>
      <c r="G169" s="10"/>
      <c r="H169" s="21"/>
      <c r="I169" s="21"/>
      <c r="J169" s="21"/>
      <c r="K169" s="10"/>
      <c r="L169" s="10"/>
      <c r="M169" s="10"/>
      <c r="N169" s="10"/>
      <c r="O169" s="11"/>
      <c r="P169" s="21"/>
      <c r="Q169" s="10"/>
      <c r="R169" s="10"/>
    </row>
    <row r="170" spans="1:18">
      <c r="A170" s="72">
        <v>155</v>
      </c>
      <c r="B170" s="9"/>
      <c r="C170" s="21"/>
      <c r="D170" s="6"/>
      <c r="E170" s="22"/>
      <c r="F170" s="22"/>
      <c r="G170" s="10"/>
      <c r="H170" s="21"/>
      <c r="I170" s="21"/>
      <c r="J170" s="21"/>
      <c r="K170" s="10"/>
      <c r="L170" s="10"/>
      <c r="M170" s="10"/>
      <c r="N170" s="10"/>
      <c r="O170" s="11"/>
      <c r="P170" s="21"/>
      <c r="Q170" s="10"/>
      <c r="R170" s="10"/>
    </row>
    <row r="171" spans="1:18">
      <c r="A171" s="69">
        <v>156</v>
      </c>
      <c r="B171" s="9"/>
      <c r="C171" s="21"/>
      <c r="D171" s="6"/>
      <c r="E171" s="22"/>
      <c r="F171" s="22"/>
      <c r="G171" s="10"/>
      <c r="H171" s="21"/>
      <c r="I171" s="21"/>
      <c r="J171" s="21"/>
      <c r="K171" s="10"/>
      <c r="L171" s="10"/>
      <c r="M171" s="10"/>
      <c r="N171" s="10"/>
      <c r="O171" s="11"/>
      <c r="P171" s="21"/>
      <c r="Q171" s="10"/>
      <c r="R171" s="10"/>
    </row>
    <row r="172" spans="1:18">
      <c r="A172" s="72">
        <v>157</v>
      </c>
      <c r="B172" s="9"/>
      <c r="C172" s="21"/>
      <c r="D172" s="6"/>
      <c r="E172" s="22"/>
      <c r="F172" s="22"/>
      <c r="G172" s="10"/>
      <c r="H172" s="21"/>
      <c r="I172" s="21"/>
      <c r="J172" s="21"/>
      <c r="K172" s="10"/>
      <c r="L172" s="10"/>
      <c r="M172" s="10"/>
      <c r="N172" s="10"/>
      <c r="O172" s="11"/>
      <c r="P172" s="21"/>
      <c r="Q172" s="10"/>
      <c r="R172" s="10"/>
    </row>
    <row r="173" spans="1:18">
      <c r="A173" s="69">
        <v>158</v>
      </c>
      <c r="B173" s="9"/>
      <c r="C173" s="21"/>
      <c r="D173" s="6"/>
      <c r="E173" s="22"/>
      <c r="F173" s="22"/>
      <c r="G173" s="10"/>
      <c r="H173" s="21"/>
      <c r="I173" s="21"/>
      <c r="J173" s="21"/>
      <c r="K173" s="10"/>
      <c r="L173" s="10"/>
      <c r="M173" s="10"/>
      <c r="N173" s="10"/>
      <c r="O173" s="11"/>
      <c r="P173" s="21"/>
      <c r="Q173" s="10"/>
      <c r="R173" s="10"/>
    </row>
    <row r="174" spans="1:18">
      <c r="A174" s="72">
        <v>159</v>
      </c>
      <c r="B174" s="9"/>
      <c r="C174" s="21"/>
      <c r="D174" s="6"/>
      <c r="E174" s="22"/>
      <c r="F174" s="22"/>
      <c r="G174" s="10"/>
      <c r="H174" s="21"/>
      <c r="I174" s="21"/>
      <c r="J174" s="21"/>
      <c r="K174" s="10"/>
      <c r="L174" s="10"/>
      <c r="M174" s="10"/>
      <c r="N174" s="10"/>
      <c r="O174" s="11"/>
      <c r="P174" s="21"/>
      <c r="Q174" s="10"/>
      <c r="R174" s="10"/>
    </row>
    <row r="175" spans="1:18">
      <c r="A175" s="69">
        <v>160</v>
      </c>
      <c r="B175" s="9"/>
      <c r="C175" s="21"/>
      <c r="D175" s="6"/>
      <c r="E175" s="22"/>
      <c r="F175" s="22"/>
      <c r="G175" s="10"/>
      <c r="H175" s="21"/>
      <c r="I175" s="21"/>
      <c r="J175" s="21"/>
      <c r="K175" s="10"/>
      <c r="L175" s="10"/>
      <c r="M175" s="10"/>
      <c r="N175" s="10"/>
      <c r="O175" s="11"/>
      <c r="P175" s="21"/>
      <c r="Q175" s="10"/>
      <c r="R175" s="10"/>
    </row>
    <row r="176" spans="1:18">
      <c r="A176" s="72">
        <v>161</v>
      </c>
      <c r="B176" s="9"/>
      <c r="C176" s="21"/>
      <c r="D176" s="6"/>
      <c r="E176" s="22"/>
      <c r="F176" s="22"/>
      <c r="G176" s="10"/>
      <c r="H176" s="21"/>
      <c r="I176" s="21"/>
      <c r="J176" s="21"/>
      <c r="K176" s="10"/>
      <c r="L176" s="10"/>
      <c r="M176" s="10"/>
      <c r="N176" s="10"/>
      <c r="O176" s="11"/>
      <c r="P176" s="21"/>
      <c r="Q176" s="10"/>
      <c r="R176" s="10"/>
    </row>
    <row r="177" spans="1:18">
      <c r="A177" s="69">
        <v>162</v>
      </c>
      <c r="B177" s="9"/>
      <c r="C177" s="21"/>
      <c r="D177" s="6"/>
      <c r="E177" s="22"/>
      <c r="F177" s="22"/>
      <c r="G177" s="10"/>
      <c r="H177" s="21"/>
      <c r="I177" s="21"/>
      <c r="J177" s="21"/>
      <c r="K177" s="10"/>
      <c r="L177" s="10"/>
      <c r="M177" s="10"/>
      <c r="N177" s="10"/>
      <c r="O177" s="11"/>
      <c r="P177" s="21"/>
      <c r="Q177" s="10"/>
      <c r="R177" s="10"/>
    </row>
    <row r="178" spans="1:18">
      <c r="A178" s="72">
        <v>163</v>
      </c>
      <c r="B178" s="9"/>
      <c r="C178" s="21"/>
      <c r="D178" s="6"/>
      <c r="E178" s="22"/>
      <c r="F178" s="22"/>
      <c r="G178" s="10"/>
      <c r="H178" s="21"/>
      <c r="I178" s="21"/>
      <c r="J178" s="21"/>
      <c r="K178" s="10"/>
      <c r="L178" s="10"/>
      <c r="M178" s="10"/>
      <c r="N178" s="10"/>
      <c r="O178" s="11"/>
      <c r="P178" s="21"/>
      <c r="Q178" s="10"/>
      <c r="R178" s="10"/>
    </row>
    <row r="179" spans="1:18">
      <c r="A179" s="69">
        <v>164</v>
      </c>
      <c r="B179" s="9"/>
      <c r="C179" s="21"/>
      <c r="D179" s="6"/>
      <c r="E179" s="22"/>
      <c r="F179" s="22"/>
      <c r="G179" s="10"/>
      <c r="H179" s="21"/>
      <c r="I179" s="21"/>
      <c r="J179" s="21"/>
      <c r="K179" s="10"/>
      <c r="L179" s="10"/>
      <c r="M179" s="10"/>
      <c r="N179" s="10"/>
      <c r="O179" s="11"/>
      <c r="P179" s="21"/>
      <c r="Q179" s="10"/>
      <c r="R179" s="10"/>
    </row>
    <row r="180" spans="1:18">
      <c r="A180" s="72">
        <v>165</v>
      </c>
      <c r="B180" s="9"/>
      <c r="C180" s="21"/>
      <c r="D180" s="6"/>
      <c r="E180" s="22"/>
      <c r="F180" s="22"/>
      <c r="G180" s="10"/>
      <c r="H180" s="21"/>
      <c r="I180" s="21"/>
      <c r="J180" s="21"/>
      <c r="K180" s="10"/>
      <c r="L180" s="10"/>
      <c r="M180" s="10"/>
      <c r="N180" s="10"/>
      <c r="O180" s="11"/>
      <c r="P180" s="21"/>
      <c r="Q180" s="10"/>
      <c r="R180" s="10"/>
    </row>
    <row r="181" spans="1:18">
      <c r="A181" s="69">
        <v>166</v>
      </c>
      <c r="B181" s="9"/>
      <c r="C181" s="21"/>
      <c r="D181" s="6"/>
      <c r="E181" s="22"/>
      <c r="F181" s="22"/>
      <c r="G181" s="10"/>
      <c r="H181" s="21"/>
      <c r="I181" s="21"/>
      <c r="J181" s="21"/>
      <c r="K181" s="10"/>
      <c r="L181" s="10"/>
      <c r="M181" s="10"/>
      <c r="N181" s="10"/>
      <c r="O181" s="11"/>
      <c r="P181" s="21"/>
      <c r="Q181" s="10"/>
      <c r="R181" s="10"/>
    </row>
    <row r="182" spans="1:18">
      <c r="A182" s="72">
        <v>167</v>
      </c>
      <c r="B182" s="9"/>
      <c r="C182" s="21"/>
      <c r="D182" s="6"/>
      <c r="E182" s="22"/>
      <c r="F182" s="22"/>
      <c r="G182" s="10"/>
      <c r="H182" s="21"/>
      <c r="I182" s="21"/>
      <c r="J182" s="21"/>
      <c r="K182" s="10"/>
      <c r="L182" s="10"/>
      <c r="M182" s="10"/>
      <c r="N182" s="10"/>
      <c r="O182" s="11"/>
      <c r="P182" s="21"/>
      <c r="Q182" s="10"/>
      <c r="R182" s="10"/>
    </row>
    <row r="183" spans="1:18">
      <c r="A183" s="69">
        <v>168</v>
      </c>
      <c r="B183" s="9"/>
      <c r="C183" s="21"/>
      <c r="D183" s="6"/>
      <c r="E183" s="22"/>
      <c r="F183" s="22"/>
      <c r="G183" s="10"/>
      <c r="H183" s="21"/>
      <c r="I183" s="21"/>
      <c r="J183" s="21"/>
      <c r="K183" s="10"/>
      <c r="L183" s="10"/>
      <c r="M183" s="10"/>
      <c r="N183" s="10"/>
      <c r="O183" s="11"/>
      <c r="P183" s="21"/>
      <c r="Q183" s="10"/>
      <c r="R183" s="10"/>
    </row>
    <row r="184" spans="1:18">
      <c r="A184" s="72">
        <v>169</v>
      </c>
      <c r="B184" s="9"/>
      <c r="C184" s="21"/>
      <c r="D184" s="6"/>
      <c r="E184" s="22"/>
      <c r="F184" s="22"/>
      <c r="G184" s="10"/>
      <c r="H184" s="21"/>
      <c r="I184" s="21"/>
      <c r="J184" s="21"/>
      <c r="K184" s="10"/>
      <c r="L184" s="10"/>
      <c r="M184" s="10"/>
      <c r="N184" s="10"/>
      <c r="O184" s="11"/>
      <c r="P184" s="21"/>
      <c r="Q184" s="10"/>
      <c r="R184" s="10"/>
    </row>
    <row r="185" spans="1:18">
      <c r="A185" s="69">
        <v>170</v>
      </c>
      <c r="B185" s="9"/>
      <c r="C185" s="21"/>
      <c r="D185" s="6"/>
      <c r="E185" s="22"/>
      <c r="F185" s="22"/>
      <c r="G185" s="10"/>
      <c r="H185" s="21"/>
      <c r="I185" s="21"/>
      <c r="J185" s="21"/>
      <c r="K185" s="10"/>
      <c r="L185" s="10"/>
      <c r="M185" s="10"/>
      <c r="N185" s="10"/>
      <c r="O185" s="11"/>
      <c r="P185" s="21"/>
      <c r="Q185" s="10"/>
      <c r="R185" s="10"/>
    </row>
    <row r="186" spans="1:18">
      <c r="A186" s="72">
        <v>171</v>
      </c>
      <c r="B186" s="9"/>
      <c r="C186" s="21"/>
      <c r="D186" s="6"/>
      <c r="E186" s="22"/>
      <c r="F186" s="22"/>
      <c r="G186" s="10"/>
      <c r="H186" s="21"/>
      <c r="I186" s="21"/>
      <c r="J186" s="21"/>
      <c r="K186" s="10"/>
      <c r="L186" s="10"/>
      <c r="M186" s="10"/>
      <c r="N186" s="10"/>
      <c r="O186" s="11"/>
      <c r="P186" s="21"/>
      <c r="Q186" s="10"/>
      <c r="R186" s="10"/>
    </row>
    <row r="187" spans="1:18">
      <c r="A187" s="69">
        <v>172</v>
      </c>
      <c r="B187" s="9"/>
      <c r="C187" s="21"/>
      <c r="D187" s="6"/>
      <c r="E187" s="22"/>
      <c r="F187" s="22"/>
      <c r="G187" s="10"/>
      <c r="H187" s="21"/>
      <c r="I187" s="21"/>
      <c r="J187" s="21"/>
      <c r="K187" s="10"/>
      <c r="L187" s="10"/>
      <c r="M187" s="10"/>
      <c r="N187" s="10"/>
      <c r="O187" s="11"/>
      <c r="P187" s="21"/>
      <c r="Q187" s="10"/>
      <c r="R187" s="10"/>
    </row>
    <row r="188" spans="1:18">
      <c r="A188" s="72">
        <v>173</v>
      </c>
      <c r="B188" s="9"/>
      <c r="C188" s="21"/>
      <c r="D188" s="6"/>
      <c r="E188" s="22"/>
      <c r="F188" s="22"/>
      <c r="G188" s="10"/>
      <c r="H188" s="21"/>
      <c r="I188" s="21"/>
      <c r="J188" s="21"/>
      <c r="K188" s="10"/>
      <c r="L188" s="10"/>
      <c r="M188" s="10"/>
      <c r="N188" s="10"/>
      <c r="O188" s="11"/>
      <c r="P188" s="21"/>
      <c r="Q188" s="10"/>
      <c r="R188" s="10"/>
    </row>
    <row r="189" spans="1:18">
      <c r="A189" s="69">
        <v>174</v>
      </c>
      <c r="B189" s="9"/>
      <c r="C189" s="21"/>
      <c r="D189" s="6"/>
      <c r="E189" s="22"/>
      <c r="F189" s="22"/>
      <c r="G189" s="10"/>
      <c r="H189" s="21"/>
      <c r="I189" s="21"/>
      <c r="J189" s="21"/>
      <c r="K189" s="10"/>
      <c r="L189" s="10"/>
      <c r="M189" s="10"/>
      <c r="N189" s="10"/>
      <c r="O189" s="11"/>
      <c r="P189" s="21"/>
      <c r="Q189" s="10"/>
      <c r="R189" s="10"/>
    </row>
    <row r="190" spans="1:18">
      <c r="A190" s="72">
        <v>175</v>
      </c>
      <c r="B190" s="9"/>
      <c r="C190" s="21"/>
      <c r="D190" s="6"/>
      <c r="E190" s="22"/>
      <c r="F190" s="22"/>
      <c r="G190" s="10"/>
      <c r="H190" s="21"/>
      <c r="I190" s="21"/>
      <c r="J190" s="21"/>
      <c r="K190" s="10"/>
      <c r="L190" s="10"/>
      <c r="M190" s="10"/>
      <c r="N190" s="10"/>
      <c r="O190" s="11"/>
      <c r="P190" s="21"/>
      <c r="Q190" s="10"/>
      <c r="R190" s="10"/>
    </row>
    <row r="191" spans="1:18">
      <c r="A191" s="69">
        <v>176</v>
      </c>
      <c r="B191" s="9"/>
      <c r="C191" s="21"/>
      <c r="D191" s="6"/>
      <c r="E191" s="22"/>
      <c r="F191" s="22"/>
      <c r="G191" s="10"/>
      <c r="H191" s="21"/>
      <c r="I191" s="21"/>
      <c r="J191" s="21"/>
      <c r="K191" s="10"/>
      <c r="L191" s="10"/>
      <c r="M191" s="10"/>
      <c r="N191" s="10"/>
      <c r="O191" s="11"/>
      <c r="P191" s="21"/>
      <c r="Q191" s="10"/>
      <c r="R191" s="10"/>
    </row>
    <row r="192" spans="1:18">
      <c r="A192" s="72">
        <v>177</v>
      </c>
      <c r="B192" s="9"/>
      <c r="C192" s="21"/>
      <c r="D192" s="6"/>
      <c r="E192" s="22"/>
      <c r="F192" s="22"/>
      <c r="G192" s="10"/>
      <c r="H192" s="21"/>
      <c r="I192" s="21"/>
      <c r="J192" s="21"/>
      <c r="K192" s="10"/>
      <c r="L192" s="10"/>
      <c r="M192" s="10"/>
      <c r="N192" s="10"/>
      <c r="O192" s="11"/>
      <c r="P192" s="21"/>
      <c r="Q192" s="10"/>
      <c r="R192" s="10"/>
    </row>
    <row r="193" spans="1:94">
      <c r="A193" s="69">
        <v>178</v>
      </c>
      <c r="B193" s="9"/>
      <c r="C193" s="21"/>
      <c r="D193" s="6"/>
      <c r="E193" s="22"/>
      <c r="F193" s="22"/>
      <c r="G193" s="10"/>
      <c r="H193" s="21"/>
      <c r="I193" s="21"/>
      <c r="J193" s="21"/>
      <c r="K193" s="10"/>
      <c r="L193" s="10"/>
      <c r="M193" s="10"/>
      <c r="N193" s="10"/>
      <c r="O193" s="11"/>
      <c r="P193" s="21"/>
      <c r="Q193" s="10"/>
      <c r="R193" s="10"/>
    </row>
    <row r="194" spans="1:94">
      <c r="A194" s="72">
        <v>179</v>
      </c>
      <c r="B194" s="9"/>
      <c r="C194" s="21"/>
      <c r="D194" s="6"/>
      <c r="E194" s="6"/>
      <c r="F194" s="22"/>
      <c r="G194" s="10"/>
      <c r="H194" s="21"/>
      <c r="I194" s="21"/>
      <c r="J194" s="21"/>
      <c r="K194" s="10"/>
      <c r="L194" s="10"/>
      <c r="M194" s="10"/>
      <c r="N194" s="10"/>
      <c r="O194" s="11"/>
      <c r="P194" s="21"/>
      <c r="Q194" s="10"/>
      <c r="R194" s="10"/>
    </row>
    <row r="195" spans="1:94">
      <c r="A195" s="69">
        <v>180</v>
      </c>
      <c r="B195" s="9"/>
      <c r="C195" s="21"/>
      <c r="D195" s="6"/>
      <c r="E195" s="6"/>
      <c r="F195" s="22"/>
      <c r="G195" s="10"/>
      <c r="H195" s="21"/>
      <c r="I195" s="21"/>
      <c r="J195" s="21"/>
      <c r="K195" s="10"/>
      <c r="L195" s="10"/>
      <c r="M195" s="10"/>
      <c r="N195" s="10"/>
      <c r="O195" s="11"/>
      <c r="P195" s="21"/>
      <c r="Q195" s="10"/>
      <c r="R195" s="10"/>
    </row>
    <row r="196" spans="1:94">
      <c r="A196" s="72">
        <v>181</v>
      </c>
      <c r="B196" s="9"/>
      <c r="C196" s="21"/>
      <c r="D196" s="6"/>
      <c r="E196" s="6"/>
      <c r="F196" s="22"/>
      <c r="G196" s="10"/>
      <c r="H196" s="21"/>
      <c r="I196" s="21"/>
      <c r="J196" s="21"/>
      <c r="K196" s="10"/>
      <c r="L196" s="10"/>
      <c r="M196" s="10"/>
      <c r="N196" s="10"/>
      <c r="O196" s="11"/>
      <c r="P196" s="21"/>
      <c r="Q196" s="10"/>
      <c r="R196" s="10"/>
    </row>
    <row r="197" spans="1:94">
      <c r="A197" s="69">
        <v>182</v>
      </c>
      <c r="B197" s="9"/>
      <c r="C197" s="21"/>
      <c r="D197" s="6"/>
      <c r="E197" s="6"/>
      <c r="F197" s="22"/>
      <c r="G197" s="10"/>
      <c r="H197" s="21"/>
      <c r="I197" s="21"/>
      <c r="J197" s="21"/>
      <c r="K197" s="10"/>
      <c r="L197" s="10"/>
      <c r="M197" s="10"/>
      <c r="N197" s="10"/>
      <c r="O197" s="11"/>
      <c r="P197" s="21"/>
      <c r="Q197" s="10"/>
      <c r="R197" s="10"/>
    </row>
    <row r="198" spans="1:94">
      <c r="A198" s="72">
        <v>183</v>
      </c>
      <c r="B198" s="9"/>
      <c r="C198" s="21"/>
      <c r="D198" s="6"/>
      <c r="E198" s="6"/>
      <c r="F198" s="22"/>
      <c r="G198" s="10"/>
      <c r="H198" s="21"/>
      <c r="I198" s="21"/>
      <c r="J198" s="21"/>
      <c r="K198" s="10"/>
      <c r="L198" s="10"/>
      <c r="M198" s="10"/>
      <c r="N198" s="10"/>
      <c r="O198" s="11"/>
      <c r="P198" s="21"/>
      <c r="Q198" s="10"/>
      <c r="R198" s="10"/>
    </row>
    <row r="199" spans="1:94">
      <c r="A199" s="69">
        <v>184</v>
      </c>
      <c r="B199" s="9"/>
      <c r="C199" s="21"/>
      <c r="D199" s="6"/>
      <c r="E199" s="6"/>
      <c r="F199" s="22"/>
      <c r="G199" s="10"/>
      <c r="H199" s="21"/>
      <c r="I199" s="21"/>
      <c r="J199" s="21"/>
      <c r="K199" s="10"/>
      <c r="L199" s="10"/>
      <c r="M199" s="10"/>
      <c r="N199" s="10"/>
      <c r="O199" s="11"/>
      <c r="P199" s="21"/>
      <c r="Q199" s="10"/>
      <c r="R199" s="10"/>
    </row>
    <row r="200" spans="1:94">
      <c r="A200" s="72">
        <v>185</v>
      </c>
      <c r="B200" s="9"/>
      <c r="C200" s="21"/>
      <c r="D200" s="6"/>
      <c r="E200" s="6"/>
      <c r="F200" s="22"/>
      <c r="G200" s="10"/>
      <c r="H200" s="21"/>
      <c r="I200" s="21"/>
      <c r="J200" s="21"/>
      <c r="K200" s="10"/>
      <c r="L200" s="10"/>
      <c r="M200" s="10"/>
      <c r="N200" s="10"/>
      <c r="O200" s="11"/>
      <c r="P200" s="21"/>
      <c r="Q200" s="10"/>
      <c r="R200" s="10"/>
    </row>
    <row r="201" spans="1:94">
      <c r="A201" s="69">
        <v>186</v>
      </c>
      <c r="B201" s="9"/>
      <c r="C201" s="21"/>
      <c r="D201" s="6"/>
      <c r="E201" s="6"/>
      <c r="F201" s="22"/>
      <c r="G201" s="10"/>
      <c r="H201" s="21"/>
      <c r="I201" s="21"/>
      <c r="J201" s="21"/>
      <c r="K201" s="10"/>
      <c r="L201" s="10"/>
      <c r="M201" s="10"/>
      <c r="N201" s="10"/>
      <c r="O201" s="11"/>
      <c r="P201" s="21"/>
      <c r="Q201" s="10"/>
      <c r="R201" s="10"/>
    </row>
    <row r="202" spans="1:94">
      <c r="A202" s="72">
        <v>187</v>
      </c>
      <c r="B202" s="9"/>
      <c r="C202" s="21"/>
      <c r="D202" s="6"/>
      <c r="E202" s="6"/>
      <c r="F202" s="22"/>
      <c r="G202" s="10"/>
      <c r="H202" s="21"/>
      <c r="I202" s="21"/>
      <c r="J202" s="21"/>
      <c r="K202" s="10"/>
      <c r="L202" s="10"/>
      <c r="M202" s="10"/>
      <c r="N202" s="10"/>
      <c r="O202" s="11"/>
      <c r="P202" s="21"/>
      <c r="Q202" s="10"/>
      <c r="R202" s="10"/>
    </row>
    <row r="203" spans="1:94">
      <c r="A203" s="69">
        <v>188</v>
      </c>
      <c r="B203" s="9"/>
      <c r="C203" s="21"/>
      <c r="D203" s="6"/>
      <c r="E203" s="6"/>
      <c r="F203" s="22"/>
      <c r="G203" s="10"/>
      <c r="H203" s="21"/>
      <c r="I203" s="21"/>
      <c r="J203" s="21"/>
      <c r="K203" s="10"/>
      <c r="L203" s="10"/>
      <c r="M203" s="10"/>
      <c r="N203" s="10"/>
      <c r="O203" s="11"/>
      <c r="P203" s="21"/>
      <c r="Q203" s="10"/>
      <c r="R203" s="10"/>
    </row>
    <row r="204" spans="1:94">
      <c r="A204" s="72">
        <v>189</v>
      </c>
      <c r="B204" s="9"/>
      <c r="C204" s="21"/>
      <c r="D204" s="6"/>
      <c r="E204" s="6"/>
      <c r="F204" s="22"/>
      <c r="G204" s="10"/>
      <c r="H204" s="21"/>
      <c r="I204" s="21"/>
      <c r="J204" s="21"/>
      <c r="K204" s="10"/>
      <c r="L204" s="10"/>
      <c r="M204" s="10"/>
      <c r="N204" s="10"/>
      <c r="O204" s="11"/>
      <c r="P204" s="21"/>
      <c r="Q204" s="10"/>
      <c r="R204" s="10"/>
    </row>
    <row r="205" spans="1:94">
      <c r="A205" s="69">
        <v>190</v>
      </c>
      <c r="B205" s="9"/>
      <c r="C205" s="21"/>
      <c r="D205" s="6"/>
      <c r="E205" s="6"/>
      <c r="F205" s="22"/>
      <c r="G205" s="10"/>
      <c r="H205" s="21"/>
      <c r="I205" s="21"/>
      <c r="J205" s="21"/>
      <c r="K205" s="10"/>
      <c r="L205" s="10"/>
      <c r="M205" s="10"/>
      <c r="N205" s="10"/>
      <c r="O205" s="11"/>
      <c r="P205" s="21"/>
      <c r="Q205" s="10"/>
      <c r="R205" s="10"/>
    </row>
    <row r="206" spans="1:94">
      <c r="A206" s="72">
        <v>191</v>
      </c>
      <c r="B206" s="9"/>
      <c r="C206" s="21"/>
      <c r="D206" s="6"/>
      <c r="E206" s="6"/>
      <c r="F206" s="22"/>
      <c r="G206" s="10"/>
      <c r="H206" s="21"/>
      <c r="I206" s="21"/>
      <c r="J206" s="21"/>
      <c r="K206" s="10"/>
      <c r="L206" s="10"/>
      <c r="M206" s="10"/>
      <c r="N206" s="10"/>
      <c r="O206" s="11"/>
      <c r="P206" s="21"/>
      <c r="Q206" s="10"/>
      <c r="R206" s="10"/>
    </row>
    <row r="207" spans="1:94">
      <c r="A207" s="69">
        <v>192</v>
      </c>
      <c r="B207" s="9"/>
      <c r="C207" s="21"/>
      <c r="D207" s="6"/>
      <c r="E207" s="6"/>
      <c r="F207" s="22"/>
      <c r="G207" s="10"/>
      <c r="H207" s="21"/>
      <c r="I207" s="21"/>
      <c r="J207" s="21"/>
      <c r="K207" s="10"/>
      <c r="L207" s="10"/>
      <c r="M207" s="10"/>
      <c r="N207" s="10"/>
      <c r="O207" s="11"/>
      <c r="P207" s="11"/>
      <c r="Q207" s="10"/>
      <c r="R207" s="10"/>
    </row>
    <row r="208" spans="1:94" ht="72" customHeight="1">
      <c r="B208" s="38" t="s">
        <v>20</v>
      </c>
      <c r="C208" s="31">
        <f>COUNTA(#REF!)</f>
        <v>1</v>
      </c>
      <c r="D208" s="31">
        <f>COUNTA(#REF!)</f>
        <v>1</v>
      </c>
      <c r="E208" s="31">
        <f>COUNTA(C16:C207)</f>
        <v>0</v>
      </c>
      <c r="F208" s="31">
        <f>COUNTA(D16:D207)</f>
        <v>0</v>
      </c>
      <c r="G208" s="31"/>
      <c r="H208" s="31"/>
      <c r="I208" s="30">
        <f>COUNTA(F16:F207)</f>
        <v>1</v>
      </c>
      <c r="J208" s="30">
        <f>COUNTA(G16:G207)</f>
        <v>0</v>
      </c>
      <c r="K208" s="30">
        <f>COUNTA(#REF!)</f>
        <v>1</v>
      </c>
      <c r="L208" s="30"/>
      <c r="M208" s="30"/>
      <c r="N208" s="30">
        <f>COUNTA(#REF!)</f>
        <v>1</v>
      </c>
      <c r="O208" s="30">
        <f>COUNTA(#REF!)</f>
        <v>1</v>
      </c>
      <c r="P208" s="30"/>
      <c r="Q208" s="30"/>
      <c r="R208" s="30">
        <f>COUNTA(I16:I207)</f>
        <v>0</v>
      </c>
      <c r="S208" s="31">
        <f>COUNTA(#REF!)</f>
        <v>1</v>
      </c>
      <c r="T208" s="30">
        <f>COUNTA(#REF!)</f>
        <v>1</v>
      </c>
      <c r="U208" s="30">
        <f>COUNTA(#REF!)</f>
        <v>1</v>
      </c>
      <c r="V208" s="30">
        <f>COUNTA(#REF!)</f>
        <v>1</v>
      </c>
      <c r="W208" s="30">
        <f>COUNTA(#REF!)</f>
        <v>1</v>
      </c>
      <c r="X208" s="30">
        <f>COUNTA(#REF!)</f>
        <v>1</v>
      </c>
      <c r="Y208" s="30">
        <f>COUNTA(#REF!)</f>
        <v>1</v>
      </c>
      <c r="Z208" s="30">
        <f>COUNTA(#REF!)</f>
        <v>1</v>
      </c>
      <c r="AA208" s="30">
        <f>COUNTA(#REF!)</f>
        <v>1</v>
      </c>
      <c r="AB208" s="30">
        <f>COUNTA(#REF!)</f>
        <v>1</v>
      </c>
      <c r="AC208" s="30">
        <f>COUNTA(#REF!)</f>
        <v>1</v>
      </c>
      <c r="AD208" s="30">
        <f>COUNTA(#REF!)</f>
        <v>1</v>
      </c>
      <c r="AE208" s="34">
        <f>COUNTA(J16:J207)</f>
        <v>0</v>
      </c>
      <c r="AF208" s="32">
        <f>COUNTA(K16:K207)</f>
        <v>1</v>
      </c>
      <c r="AG208" s="34">
        <f>COUNTA(#REF!)</f>
        <v>1</v>
      </c>
      <c r="AH208" s="32">
        <f>COUNTA(#REF!)</f>
        <v>1</v>
      </c>
      <c r="AI208" s="34">
        <f>COUNTA(#REF!)</f>
        <v>1</v>
      </c>
      <c r="AJ208" s="32">
        <f>COUNTA(#REF!)</f>
        <v>1</v>
      </c>
      <c r="AK208" s="34">
        <f>COUNTA(#REF!)</f>
        <v>1</v>
      </c>
      <c r="AL208" s="32">
        <f>COUNTA(#REF!)</f>
        <v>1</v>
      </c>
      <c r="AM208" s="34">
        <f>COUNTA(#REF!)</f>
        <v>1</v>
      </c>
      <c r="AN208" s="32">
        <f>COUNTA(#REF!)</f>
        <v>1</v>
      </c>
      <c r="AO208" s="34">
        <f>COUNTA(#REF!)</f>
        <v>1</v>
      </c>
      <c r="AP208" s="32">
        <f>COUNTA(#REF!)</f>
        <v>1</v>
      </c>
      <c r="AQ208" s="34">
        <f>COUNTA(#REF!)</f>
        <v>1</v>
      </c>
      <c r="AR208" s="32">
        <f>COUNTA(#REF!)</f>
        <v>1</v>
      </c>
      <c r="AS208" s="34">
        <f>COUNTA(#REF!)</f>
        <v>1</v>
      </c>
      <c r="AT208" s="32">
        <f>COUNTA(#REF!)</f>
        <v>1</v>
      </c>
      <c r="AU208" s="34">
        <f>COUNTA(#REF!)</f>
        <v>1</v>
      </c>
      <c r="AV208" s="32">
        <f>COUNTA(#REF!)</f>
        <v>1</v>
      </c>
      <c r="AW208" s="34">
        <f>COUNTA(#REF!)</f>
        <v>1</v>
      </c>
      <c r="AX208" s="32">
        <f>COUNTA(#REF!)</f>
        <v>1</v>
      </c>
      <c r="AY208" s="34">
        <f>COUNTA(#REF!)</f>
        <v>1</v>
      </c>
      <c r="AZ208" s="32">
        <f>COUNTA(#REF!)</f>
        <v>1</v>
      </c>
      <c r="BA208" s="34">
        <f>COUNTA(#REF!)</f>
        <v>1</v>
      </c>
      <c r="BB208" s="32">
        <f>COUNTA(#REF!)</f>
        <v>1</v>
      </c>
      <c r="BC208" s="34">
        <f>COUNTA(#REF!)</f>
        <v>1</v>
      </c>
      <c r="BD208" s="32">
        <f>COUNTA(#REF!)</f>
        <v>1</v>
      </c>
      <c r="BE208" s="34">
        <f>COUNTA(#REF!)</f>
        <v>1</v>
      </c>
      <c r="BF208" s="32">
        <f>COUNTA(#REF!)</f>
        <v>1</v>
      </c>
      <c r="BG208" s="31">
        <f>COUNTA(#REF!)</f>
        <v>1</v>
      </c>
      <c r="BH208" s="31">
        <f>COUNTA(#REF!)</f>
        <v>1</v>
      </c>
      <c r="BI208" s="31">
        <f>COUNTA(#REF!)</f>
        <v>1</v>
      </c>
      <c r="BJ208" s="31">
        <f>COUNTA(#REF!)</f>
        <v>1</v>
      </c>
      <c r="BK208" s="31">
        <f>COUNTA(#REF!)</f>
        <v>1</v>
      </c>
      <c r="BL208" s="31">
        <f>COUNTA(#REF!)</f>
        <v>1</v>
      </c>
      <c r="BM208" s="31">
        <f>COUNTA(#REF!)</f>
        <v>1</v>
      </c>
      <c r="BN208" s="39">
        <f>COUNTA(#REF!)</f>
        <v>1</v>
      </c>
      <c r="BO208" s="32">
        <f>COUNTA(#REF!)</f>
        <v>1</v>
      </c>
      <c r="BP208" s="31">
        <f>COUNTA(#REF!)</f>
        <v>1</v>
      </c>
      <c r="BQ208" s="31">
        <f>COUNTA(#REF!)</f>
        <v>1</v>
      </c>
      <c r="BR208" s="31">
        <f>COUNTA(M16:M207)</f>
        <v>0</v>
      </c>
      <c r="BS208" s="31">
        <f>COUNTA(#REF!)</f>
        <v>1</v>
      </c>
      <c r="BT208" s="31">
        <f>COUNTA(#REF!)</f>
        <v>1</v>
      </c>
      <c r="BU208" s="31">
        <f>COUNTA(#REF!)</f>
        <v>1</v>
      </c>
      <c r="BV208" s="31">
        <f>COUNTA(#REF!)</f>
        <v>1</v>
      </c>
      <c r="BW208" s="31">
        <f>COUNTA(#REF!)</f>
        <v>1</v>
      </c>
      <c r="BX208" s="31">
        <f>COUNTA(#REF!)</f>
        <v>1</v>
      </c>
      <c r="BY208" s="31">
        <f>COUNTA(#REF!)</f>
        <v>1</v>
      </c>
      <c r="BZ208" s="31">
        <f>COUNTA(#REF!)</f>
        <v>1</v>
      </c>
      <c r="CA208" s="31">
        <f>COUNTA(#REF!)</f>
        <v>1</v>
      </c>
      <c r="CB208" s="31">
        <f>COUNTA(#REF!)</f>
        <v>1</v>
      </c>
      <c r="CC208" s="33">
        <f>COUNTA(#REF!)</f>
        <v>1</v>
      </c>
      <c r="CD208" s="33">
        <f>COUNTA(#REF!)</f>
        <v>1</v>
      </c>
      <c r="CE208" s="33">
        <f>COUNTA(#REF!)</f>
        <v>1</v>
      </c>
      <c r="CF208" s="33">
        <f>COUNTA(#REF!)</f>
        <v>1</v>
      </c>
      <c r="CG208" s="33">
        <f>COUNTA(#REF!)</f>
        <v>1</v>
      </c>
      <c r="CH208" s="33">
        <f>COUNTA(#REF!)</f>
        <v>1</v>
      </c>
      <c r="CI208" s="33">
        <f>COUNTA(#REF!)</f>
        <v>1</v>
      </c>
      <c r="CJ208" s="33">
        <f>COUNTA(#REF!)</f>
        <v>1</v>
      </c>
      <c r="CK208" s="33">
        <f>COUNTA(#REF!)</f>
        <v>1</v>
      </c>
      <c r="CL208" s="33">
        <f>COUNTA(#REF!)</f>
        <v>1</v>
      </c>
      <c r="CM208" s="33">
        <f>COUNTA(#REF!)</f>
        <v>1</v>
      </c>
      <c r="CN208" s="33">
        <f>COUNTA(#REF!)</f>
        <v>1</v>
      </c>
      <c r="CO208" s="33">
        <f>COUNTA(#REF!)</f>
        <v>1</v>
      </c>
      <c r="CP208" s="38" t="str">
        <f>"TOTAL : "&amp;(SUM(C208:S208)+SUM(W208:CB208))</f>
        <v>TOTAL : 63</v>
      </c>
    </row>
  </sheetData>
  <sheetProtection sheet="1" formatCells="0" formatColumns="0" formatRows="0" insertRows="0" deleteRows="0" sort="0" autoFilter="0" pivotTables="0"/>
  <mergeCells count="38">
    <mergeCell ref="C1:F1"/>
    <mergeCell ref="G1:M3"/>
    <mergeCell ref="N1:Q3"/>
    <mergeCell ref="BN1:BS4"/>
    <mergeCell ref="C2:F2"/>
    <mergeCell ref="B4:C4"/>
    <mergeCell ref="B5:C5"/>
    <mergeCell ref="F5:N11"/>
    <mergeCell ref="B6:C6"/>
    <mergeCell ref="B7:C7"/>
    <mergeCell ref="B8:C8"/>
    <mergeCell ref="B9:C9"/>
    <mergeCell ref="BT9:BW9"/>
    <mergeCell ref="BX9:CB9"/>
    <mergeCell ref="B10:C10"/>
    <mergeCell ref="AU9:AV9"/>
    <mergeCell ref="AW9:AX9"/>
    <mergeCell ref="AY9:AZ9"/>
    <mergeCell ref="BA9:BB9"/>
    <mergeCell ref="BC9:BD9"/>
    <mergeCell ref="BE9:BF9"/>
    <mergeCell ref="AI9:AJ9"/>
    <mergeCell ref="AK9:AL9"/>
    <mergeCell ref="AM9:AN9"/>
    <mergeCell ref="AO9:AP9"/>
    <mergeCell ref="AQ9:AR9"/>
    <mergeCell ref="AS9:AT9"/>
    <mergeCell ref="T9:V9"/>
    <mergeCell ref="A13:B13"/>
    <mergeCell ref="D13:F13"/>
    <mergeCell ref="BI9:BM9"/>
    <mergeCell ref="BN9:BQ9"/>
    <mergeCell ref="BR9:BS9"/>
    <mergeCell ref="W9:Y9"/>
    <mergeCell ref="AA9:AB9"/>
    <mergeCell ref="AC9:AD9"/>
    <mergeCell ref="AE9:AF9"/>
    <mergeCell ref="AG9:AH9"/>
  </mergeCells>
  <conditionalFormatting sqref="F16:F207">
    <cfRule type="expression" dxfId="37" priority="5">
      <formula>AND($B16&lt;&gt;"",F16="")</formula>
    </cfRule>
  </conditionalFormatting>
  <conditionalFormatting sqref="D207:E207">
    <cfRule type="duplicateValues" dxfId="36" priority="4"/>
  </conditionalFormatting>
  <conditionalFormatting sqref="M16:N207">
    <cfRule type="expression" dxfId="35" priority="6">
      <formula>AND(#REF!="Cas",$M16="")</formula>
    </cfRule>
  </conditionalFormatting>
  <conditionalFormatting sqref="F16:F207">
    <cfRule type="expression" dxfId="34" priority="7">
      <formula>AND($B16&lt;&gt;"",F16="",$F16&lt;&gt;"TdS",$F16&lt;&gt;"TdS agence",$F16&lt;&gt;"TdS hors région",$F16&lt;&gt;"Contact Social")</formula>
    </cfRule>
  </conditionalFormatting>
  <conditionalFormatting sqref="Q16:R207">
    <cfRule type="expression" dxfId="33" priority="3">
      <formula>AND(#REF!="Cas",#REF!="")</formula>
    </cfRule>
  </conditionalFormatting>
  <conditionalFormatting sqref="B5">
    <cfRule type="duplicateValues" dxfId="32" priority="2"/>
  </conditionalFormatting>
  <conditionalFormatting sqref="B6">
    <cfRule type="duplicateValues" dxfId="31" priority="1"/>
  </conditionalFormatting>
  <conditionalFormatting sqref="D20:E20 E16:E19">
    <cfRule type="duplicateValues" dxfId="30" priority="8"/>
  </conditionalFormatting>
  <conditionalFormatting sqref="D21:E206 B7:B8 B12 B10 D15:E15">
    <cfRule type="duplicateValues" dxfId="29" priority="9"/>
  </conditionalFormatting>
  <dataValidations count="3">
    <dataValidation type="date" operator="greaterThan" allowBlank="1" showInputMessage="1" showErrorMessage="1" error="Doit être une date en format: AAAA-MM-JJ" sqref="I15:J15">
      <formula1>44197</formula1>
    </dataValidation>
    <dataValidation type="date" operator="greaterThan" allowBlank="1" showInputMessage="1" showErrorMessage="1" error="Doit être une date en format: AAAA-MM-JJ" sqref="L16:L20 C13 G13 H16:J207 P16:P206 C16:C207">
      <formula1>1</formula1>
    </dataValidation>
    <dataValidation allowBlank="1" showInputMessage="1" showErrorMessage="1" sqref="AW208 AY208 BA208 AU208 BC208 BE208 AG208 AI208 AK208 AM208 AO208 AQ208 AS208 J208:R208 T208:AE208"/>
  </dataValidations>
  <pageMargins left="0.7" right="0.7" top="0.75" bottom="0.75" header="0.3" footer="0.3"/>
  <pageSetup scale="43" fitToHeight="0" orientation="landscape"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'Menus déroulants'!$E$2:$E$4</xm:f>
          </x14:formula1>
          <xm:sqref>F16:F207</xm:sqref>
        </x14:dataValidation>
        <x14:dataValidation type="list" allowBlank="1" showInputMessage="1" showErrorMessage="1">
          <x14:formula1>
            <xm:f>'Menus déroulants'!$I$2:$I$4</xm:f>
          </x14:formula1>
          <xm:sqref>G16:G207</xm:sqref>
        </x14:dataValidation>
        <x14:dataValidation type="list" allowBlank="1" showInputMessage="1" showErrorMessage="1">
          <x14:formula1>
            <xm:f>'Menus déroulants'!$O$2:$O$10</xm:f>
          </x14:formula1>
          <xm:sqref>K16:K20 K21:L207</xm:sqref>
        </x14:dataValidation>
        <x14:dataValidation type="list" allowBlank="1" showInputMessage="1" showErrorMessage="1">
          <x14:formula1>
            <xm:f>'Menus déroulants'!$M$17:$M$18</xm:f>
          </x14:formula1>
          <xm:sqref>P207 O16:O207</xm:sqref>
        </x14:dataValidation>
        <x14:dataValidation type="list" allowBlank="1" showInputMessage="1" showErrorMessage="1">
          <x14:formula1>
            <xm:f>'Menus déroulants'!$S$2:$S$5</xm:f>
          </x14:formula1>
          <xm:sqref>Q16:Q207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E195"/>
  <sheetViews>
    <sheetView topLeftCell="L1" zoomScale="90" zoomScaleNormal="90" workbookViewId="0">
      <selection activeCell="S13" sqref="S13"/>
    </sheetView>
  </sheetViews>
  <sheetFormatPr baseColWidth="10" defaultColWidth="11.42578125" defaultRowHeight="15" customHeight="1"/>
  <cols>
    <col min="1" max="1" width="86.85546875" bestFit="1" customWidth="1"/>
    <col min="2" max="2" width="1.42578125" customWidth="1"/>
    <col min="3" max="3" width="28.42578125" bestFit="1" customWidth="1"/>
    <col min="4" max="4" width="1.42578125" customWidth="1"/>
    <col min="5" max="5" width="51.42578125" bestFit="1" customWidth="1"/>
    <col min="6" max="6" width="1.42578125" customWidth="1"/>
    <col min="7" max="7" width="11.7109375" bestFit="1" customWidth="1"/>
    <col min="8" max="8" width="1.42578125" customWidth="1"/>
    <col min="9" max="9" width="12" bestFit="1" customWidth="1"/>
    <col min="10" max="10" width="1.42578125" customWidth="1"/>
    <col min="11" max="11" width="28.42578125" bestFit="1" customWidth="1"/>
    <col min="12" max="12" width="1.42578125" customWidth="1"/>
    <col min="13" max="13" width="36.42578125" bestFit="1" customWidth="1"/>
    <col min="14" max="14" width="1.42578125" customWidth="1"/>
    <col min="15" max="15" width="26" bestFit="1" customWidth="1"/>
    <col min="16" max="16" width="1.42578125" customWidth="1"/>
    <col min="17" max="17" width="45.28515625" bestFit="1" customWidth="1"/>
    <col min="18" max="18" width="1.42578125" customWidth="1"/>
    <col min="19" max="19" width="42.85546875" bestFit="1" customWidth="1"/>
    <col min="20" max="20" width="1.42578125" customWidth="1"/>
    <col min="21" max="21" width="10.140625" bestFit="1" customWidth="1"/>
    <col min="22" max="22" width="1.42578125" customWidth="1"/>
    <col min="23" max="23" width="19.42578125" bestFit="1" customWidth="1"/>
    <col min="24" max="24" width="1.42578125" customWidth="1"/>
    <col min="25" max="25" width="18.7109375" customWidth="1"/>
    <col min="26" max="26" width="1.42578125" customWidth="1"/>
    <col min="27" max="27" width="21" bestFit="1" customWidth="1"/>
    <col min="28" max="28" width="1.42578125" customWidth="1"/>
    <col min="29" max="29" width="21" bestFit="1" customWidth="1"/>
    <col min="30" max="30" width="1.42578125" customWidth="1"/>
    <col min="31" max="31" width="21" bestFit="1" customWidth="1"/>
    <col min="32" max="34" width="11.42578125" customWidth="1"/>
  </cols>
  <sheetData>
    <row r="1" spans="1:31" ht="15" customHeight="1">
      <c r="A1" s="12" t="s">
        <v>22</v>
      </c>
      <c r="C1" t="s">
        <v>23</v>
      </c>
      <c r="E1" s="56" t="s">
        <v>21</v>
      </c>
      <c r="G1" t="s">
        <v>10</v>
      </c>
      <c r="I1" t="s">
        <v>24</v>
      </c>
      <c r="K1" t="s">
        <v>14</v>
      </c>
      <c r="M1" t="s">
        <v>25</v>
      </c>
      <c r="O1" t="s">
        <v>26</v>
      </c>
      <c r="Q1" t="s">
        <v>27</v>
      </c>
      <c r="S1" t="s">
        <v>16</v>
      </c>
      <c r="U1" t="s">
        <v>28</v>
      </c>
      <c r="W1" t="s">
        <v>29</v>
      </c>
      <c r="Y1" s="19" t="s">
        <v>30</v>
      </c>
      <c r="AA1" s="19" t="s">
        <v>31</v>
      </c>
      <c r="AC1" s="19" t="s">
        <v>32</v>
      </c>
      <c r="AE1" s="19" t="s">
        <v>33</v>
      </c>
    </row>
    <row r="2" spans="1:31" ht="15" customHeight="1">
      <c r="A2" s="13"/>
      <c r="C2" t="s">
        <v>34</v>
      </c>
      <c r="E2" t="s">
        <v>35</v>
      </c>
      <c r="G2" t="s">
        <v>36</v>
      </c>
      <c r="I2" t="s">
        <v>37</v>
      </c>
      <c r="K2" t="s">
        <v>38</v>
      </c>
      <c r="M2" t="s">
        <v>37</v>
      </c>
      <c r="O2" t="s">
        <v>19</v>
      </c>
      <c r="Q2" t="s">
        <v>39</v>
      </c>
      <c r="S2" t="s">
        <v>40</v>
      </c>
      <c r="U2" t="s">
        <v>28</v>
      </c>
      <c r="W2" t="s">
        <v>41</v>
      </c>
      <c r="Y2" t="s">
        <v>42</v>
      </c>
      <c r="AA2" t="s">
        <v>43</v>
      </c>
      <c r="AC2" t="s">
        <v>43</v>
      </c>
      <c r="AE2" t="s">
        <v>44</v>
      </c>
    </row>
    <row r="3" spans="1:31" ht="15" customHeight="1">
      <c r="A3" s="14"/>
      <c r="C3" t="s">
        <v>45</v>
      </c>
      <c r="E3" t="s">
        <v>17</v>
      </c>
      <c r="G3" t="s">
        <v>46</v>
      </c>
      <c r="I3" t="s">
        <v>47</v>
      </c>
      <c r="K3" t="s">
        <v>48</v>
      </c>
      <c r="M3" t="s">
        <v>47</v>
      </c>
      <c r="O3" t="s">
        <v>49</v>
      </c>
      <c r="Q3" t="s">
        <v>50</v>
      </c>
      <c r="S3" t="s">
        <v>171</v>
      </c>
      <c r="W3" t="s">
        <v>51</v>
      </c>
      <c r="Y3" t="s">
        <v>52</v>
      </c>
      <c r="AA3" t="s">
        <v>41</v>
      </c>
      <c r="AC3" t="s">
        <v>41</v>
      </c>
      <c r="AE3" t="s">
        <v>53</v>
      </c>
    </row>
    <row r="4" spans="1:31" ht="15" customHeight="1">
      <c r="A4" s="13"/>
      <c r="C4" t="s">
        <v>54</v>
      </c>
      <c r="I4" t="s">
        <v>55</v>
      </c>
      <c r="M4" t="s">
        <v>56</v>
      </c>
      <c r="O4" t="s">
        <v>57</v>
      </c>
      <c r="Q4" t="s">
        <v>58</v>
      </c>
      <c r="S4" t="s">
        <v>172</v>
      </c>
      <c r="AA4" t="s">
        <v>51</v>
      </c>
      <c r="AE4" t="s">
        <v>59</v>
      </c>
    </row>
    <row r="5" spans="1:31" ht="15" customHeight="1">
      <c r="A5" s="14"/>
      <c r="C5" t="s">
        <v>60</v>
      </c>
      <c r="I5" t="s">
        <v>18</v>
      </c>
      <c r="O5" t="s">
        <v>61</v>
      </c>
      <c r="Q5" t="s">
        <v>62</v>
      </c>
      <c r="AE5" t="s">
        <v>63</v>
      </c>
    </row>
    <row r="6" spans="1:31" ht="15" customHeight="1">
      <c r="A6" s="13"/>
      <c r="C6" t="s">
        <v>64</v>
      </c>
      <c r="E6" s="15" t="str">
        <f>COUNTA(E1:E5)-1&amp;" choix vérif."</f>
        <v>2 choix vérif.</v>
      </c>
      <c r="O6" t="s">
        <v>65</v>
      </c>
      <c r="Q6" t="s">
        <v>66</v>
      </c>
    </row>
    <row r="7" spans="1:31" ht="15" customHeight="1">
      <c r="A7" s="14"/>
      <c r="C7" t="s">
        <v>67</v>
      </c>
      <c r="O7" t="s">
        <v>68</v>
      </c>
      <c r="Q7" t="s">
        <v>69</v>
      </c>
    </row>
    <row r="8" spans="1:31" ht="15" customHeight="1">
      <c r="A8" s="13"/>
      <c r="C8" t="s">
        <v>70</v>
      </c>
      <c r="O8" t="s">
        <v>71</v>
      </c>
      <c r="Q8" t="s">
        <v>72</v>
      </c>
    </row>
    <row r="9" spans="1:31" ht="15" customHeight="1">
      <c r="A9" s="14"/>
      <c r="C9" t="s">
        <v>73</v>
      </c>
      <c r="O9" t="s">
        <v>74</v>
      </c>
      <c r="S9" s="15" t="str">
        <f>COUNTA(S1:S8)-1&amp;" choix vérif."</f>
        <v>3 choix vérif.</v>
      </c>
    </row>
    <row r="10" spans="1:31" ht="15" customHeight="1">
      <c r="A10" s="13"/>
    </row>
    <row r="11" spans="1:31" ht="15" customHeight="1">
      <c r="A11" s="14"/>
    </row>
    <row r="12" spans="1:31" ht="15" customHeight="1">
      <c r="A12" s="13"/>
      <c r="C12" s="15" t="str">
        <f>COUNTA(C1:C11)-1&amp;" choix vérif."</f>
        <v>8 choix vérif.</v>
      </c>
      <c r="G12" s="15" t="str">
        <f>COUNTA(G1:G11)-1&amp;" choix vérif."</f>
        <v>2 choix vérif.</v>
      </c>
      <c r="I12" s="15" t="str">
        <f>COUNTA(I1:I11)-1&amp;" choix vérif."</f>
        <v>4 choix vérif.</v>
      </c>
      <c r="K12" s="15" t="str">
        <f>COUNTA(K1:K11)-1&amp;" choix vérif."</f>
        <v>2 choix vérif.</v>
      </c>
      <c r="M12" s="15" t="str">
        <f>COUNTA(M1:M11)-1&amp;" choix vérif."</f>
        <v>3 choix vérif.</v>
      </c>
      <c r="O12" s="15" t="str">
        <f>COUNTA(O1:O11)-1&amp;" choix vérif."</f>
        <v>8 choix vérif.</v>
      </c>
      <c r="Q12" s="15" t="str">
        <f>COUNTA(Q1:Q11)-1&amp;" choix vérif."</f>
        <v>7 choix vérif.</v>
      </c>
      <c r="U12" s="15" t="str">
        <f>COUNTA(U1:U11)-1&amp;" choix vérif."</f>
        <v>1 choix vérif.</v>
      </c>
      <c r="W12" s="15" t="str">
        <f>COUNTA(W1:W11)-1&amp;" choix vérif."</f>
        <v>2 choix vérif.</v>
      </c>
      <c r="Y12" s="3" t="str">
        <f>COUNTA(Y1:Y11)-1&amp;" choix vérif."</f>
        <v>2 choix vérif.</v>
      </c>
      <c r="AA12" s="3" t="str">
        <f>COUNTA(AA1:AA11)-1&amp;" choix vérif."</f>
        <v>3 choix vérif.</v>
      </c>
      <c r="AC12" s="3" t="str">
        <f>COUNTA(AC1:AC11)-1&amp;" choix vérif."</f>
        <v>2 choix vérif.</v>
      </c>
      <c r="AE12" s="3" t="str">
        <f>COUNTA(AE1:AE11)-1&amp;" choix vérif."</f>
        <v>4 choix vérif.</v>
      </c>
    </row>
    <row r="13" spans="1:31" ht="15" customHeight="1">
      <c r="A13" s="14"/>
    </row>
    <row r="14" spans="1:31" ht="15" customHeight="1">
      <c r="A14" s="13"/>
      <c r="Y14" s="20" t="s">
        <v>75</v>
      </c>
      <c r="AA14" s="20" t="s">
        <v>75</v>
      </c>
      <c r="AC14" s="20" t="s">
        <v>75</v>
      </c>
      <c r="AE14" s="20" t="s">
        <v>75</v>
      </c>
    </row>
    <row r="15" spans="1:31" ht="15" customHeight="1">
      <c r="A15" s="14"/>
      <c r="S15" t="s">
        <v>76</v>
      </c>
    </row>
    <row r="16" spans="1:31" ht="15" customHeight="1">
      <c r="A16" s="13"/>
      <c r="S16" t="s">
        <v>77</v>
      </c>
    </row>
    <row r="17" spans="1:19" ht="15" customHeight="1">
      <c r="A17" s="14"/>
      <c r="M17" t="s">
        <v>97</v>
      </c>
      <c r="S17" t="s">
        <v>77</v>
      </c>
    </row>
    <row r="18" spans="1:19" ht="15" customHeight="1">
      <c r="A18" s="13"/>
      <c r="M18" t="s">
        <v>98</v>
      </c>
    </row>
    <row r="19" spans="1:19" ht="15" customHeight="1">
      <c r="A19" s="14"/>
      <c r="Q19" t="s">
        <v>15</v>
      </c>
    </row>
    <row r="20" spans="1:19" ht="15" customHeight="1">
      <c r="A20" s="13"/>
    </row>
    <row r="21" spans="1:19" ht="15" customHeight="1">
      <c r="A21" s="14"/>
      <c r="S21" t="s">
        <v>78</v>
      </c>
    </row>
    <row r="22" spans="1:19" ht="15" customHeight="1">
      <c r="A22" s="13"/>
      <c r="S22" t="s">
        <v>42</v>
      </c>
    </row>
    <row r="23" spans="1:19" ht="15" customHeight="1">
      <c r="A23" s="14"/>
      <c r="M23" t="s">
        <v>168</v>
      </c>
      <c r="S23" t="s">
        <v>79</v>
      </c>
    </row>
    <row r="24" spans="1:19" ht="15" customHeight="1">
      <c r="A24" s="13"/>
      <c r="M24" t="s">
        <v>164</v>
      </c>
    </row>
    <row r="25" spans="1:19" ht="15" customHeight="1">
      <c r="A25" s="14"/>
      <c r="M25" t="s">
        <v>165</v>
      </c>
    </row>
    <row r="26" spans="1:19" ht="15" customHeight="1">
      <c r="A26" s="13"/>
      <c r="M26" t="s">
        <v>166</v>
      </c>
    </row>
    <row r="27" spans="1:19">
      <c r="A27" s="14"/>
      <c r="M27" t="s">
        <v>167</v>
      </c>
    </row>
    <row r="28" spans="1:19">
      <c r="A28" s="13"/>
      <c r="M28" t="s">
        <v>169</v>
      </c>
    </row>
    <row r="29" spans="1:19">
      <c r="A29" s="14"/>
    </row>
    <row r="30" spans="1:19">
      <c r="A30" s="13"/>
    </row>
    <row r="31" spans="1:19">
      <c r="A31" s="14"/>
    </row>
    <row r="32" spans="1:19">
      <c r="A32" s="13"/>
    </row>
    <row r="33" spans="1:1">
      <c r="A33" s="14"/>
    </row>
    <row r="34" spans="1:1">
      <c r="A34" s="13"/>
    </row>
    <row r="35" spans="1:1">
      <c r="A35" s="16"/>
    </row>
    <row r="36" spans="1:1">
      <c r="A36" s="13"/>
    </row>
    <row r="37" spans="1:1">
      <c r="A37" s="14"/>
    </row>
    <row r="38" spans="1:1">
      <c r="A38" s="13"/>
    </row>
    <row r="39" spans="1:1">
      <c r="A39" s="14"/>
    </row>
    <row r="40" spans="1:1">
      <c r="A40" s="13"/>
    </row>
    <row r="41" spans="1:1">
      <c r="A41" s="14"/>
    </row>
    <row r="42" spans="1:1">
      <c r="A42" s="13"/>
    </row>
    <row r="43" spans="1:1">
      <c r="A43" s="14"/>
    </row>
    <row r="44" spans="1:1">
      <c r="A44" s="13"/>
    </row>
    <row r="45" spans="1:1">
      <c r="A45" s="14"/>
    </row>
    <row r="46" spans="1:1">
      <c r="A46" s="13"/>
    </row>
    <row r="47" spans="1:1">
      <c r="A47" s="14"/>
    </row>
    <row r="48" spans="1:1">
      <c r="A48" s="13"/>
    </row>
    <row r="49" spans="1:1">
      <c r="A49" s="14"/>
    </row>
    <row r="50" spans="1:1">
      <c r="A50" s="13"/>
    </row>
    <row r="51" spans="1:1">
      <c r="A51" s="14"/>
    </row>
    <row r="52" spans="1:1">
      <c r="A52" s="13"/>
    </row>
    <row r="53" spans="1:1">
      <c r="A53" s="14"/>
    </row>
    <row r="54" spans="1:1">
      <c r="A54" s="13"/>
    </row>
    <row r="55" spans="1:1">
      <c r="A55" s="14"/>
    </row>
    <row r="56" spans="1:1">
      <c r="A56" s="13"/>
    </row>
    <row r="57" spans="1:1">
      <c r="A57" s="14"/>
    </row>
    <row r="58" spans="1:1">
      <c r="A58" s="17"/>
    </row>
    <row r="59" spans="1:1">
      <c r="A59" s="14"/>
    </row>
    <row r="60" spans="1:1">
      <c r="A60" s="18"/>
    </row>
    <row r="61" spans="1:1">
      <c r="A61" s="14"/>
    </row>
    <row r="62" spans="1:1">
      <c r="A62" s="17"/>
    </row>
    <row r="63" spans="1:1">
      <c r="A63" s="18"/>
    </row>
    <row r="64" spans="1:1">
      <c r="A64" s="13"/>
    </row>
    <row r="65" spans="1:1">
      <c r="A65" s="14"/>
    </row>
    <row r="66" spans="1:1">
      <c r="A66" s="13"/>
    </row>
    <row r="67" spans="1:1">
      <c r="A67" s="14"/>
    </row>
    <row r="68" spans="1:1">
      <c r="A68" s="13"/>
    </row>
    <row r="69" spans="1:1">
      <c r="A69" s="14"/>
    </row>
    <row r="70" spans="1:1">
      <c r="A70" s="13"/>
    </row>
    <row r="71" spans="1:1">
      <c r="A71" s="14"/>
    </row>
    <row r="72" spans="1:1">
      <c r="A72" s="13"/>
    </row>
    <row r="73" spans="1:1">
      <c r="A73" s="14"/>
    </row>
    <row r="74" spans="1:1">
      <c r="A74" s="13"/>
    </row>
    <row r="75" spans="1:1">
      <c r="A75" s="14"/>
    </row>
    <row r="76" spans="1:1">
      <c r="A76" s="13"/>
    </row>
    <row r="77" spans="1:1">
      <c r="A77" s="14"/>
    </row>
    <row r="78" spans="1:1">
      <c r="A78" s="13"/>
    </row>
    <row r="79" spans="1:1">
      <c r="A79" s="14"/>
    </row>
    <row r="80" spans="1:1">
      <c r="A80" s="13"/>
    </row>
    <row r="81" spans="1:1">
      <c r="A81" s="14"/>
    </row>
    <row r="82" spans="1:1">
      <c r="A82" s="13"/>
    </row>
    <row r="83" spans="1:1">
      <c r="A83" s="14"/>
    </row>
    <row r="84" spans="1:1">
      <c r="A84" s="13"/>
    </row>
    <row r="85" spans="1:1">
      <c r="A85" s="14"/>
    </row>
    <row r="86" spans="1:1">
      <c r="A86" s="13"/>
    </row>
    <row r="87" spans="1:1">
      <c r="A87" s="14"/>
    </row>
    <row r="88" spans="1:1">
      <c r="A88" s="13"/>
    </row>
    <row r="89" spans="1:1">
      <c r="A89" s="14"/>
    </row>
    <row r="90" spans="1:1">
      <c r="A90" s="13"/>
    </row>
    <row r="91" spans="1:1">
      <c r="A91" s="14"/>
    </row>
    <row r="92" spans="1:1">
      <c r="A92" s="13"/>
    </row>
    <row r="93" spans="1:1">
      <c r="A93" s="14"/>
    </row>
    <row r="94" spans="1:1">
      <c r="A94" s="13"/>
    </row>
    <row r="95" spans="1:1">
      <c r="A95" s="14"/>
    </row>
    <row r="96" spans="1:1">
      <c r="A96" s="13"/>
    </row>
    <row r="97" spans="1:1">
      <c r="A97" s="14"/>
    </row>
    <row r="98" spans="1:1">
      <c r="A98" s="13"/>
    </row>
    <row r="99" spans="1:1">
      <c r="A99" s="14"/>
    </row>
    <row r="100" spans="1:1">
      <c r="A100" s="13"/>
    </row>
    <row r="101" spans="1:1">
      <c r="A101" s="14"/>
    </row>
    <row r="102" spans="1:1">
      <c r="A102" s="13"/>
    </row>
    <row r="103" spans="1:1">
      <c r="A103" s="14"/>
    </row>
    <row r="104" spans="1:1">
      <c r="A104" s="13"/>
    </row>
    <row r="105" spans="1:1">
      <c r="A105" s="14"/>
    </row>
    <row r="106" spans="1:1">
      <c r="A106" s="13"/>
    </row>
    <row r="107" spans="1:1">
      <c r="A107" s="14"/>
    </row>
    <row r="108" spans="1:1">
      <c r="A108" s="13"/>
    </row>
    <row r="109" spans="1:1">
      <c r="A109" s="14"/>
    </row>
    <row r="110" spans="1:1">
      <c r="A110" s="13"/>
    </row>
    <row r="111" spans="1:1">
      <c r="A111" s="14"/>
    </row>
    <row r="112" spans="1:1">
      <c r="A112" s="13"/>
    </row>
    <row r="113" spans="1:1">
      <c r="A113" s="14"/>
    </row>
    <row r="114" spans="1:1">
      <c r="A114" s="13"/>
    </row>
    <row r="115" spans="1:1">
      <c r="A115" s="14"/>
    </row>
    <row r="116" spans="1:1">
      <c r="A116" s="13"/>
    </row>
    <row r="117" spans="1:1">
      <c r="A117" s="14"/>
    </row>
    <row r="118" spans="1:1">
      <c r="A118" s="13"/>
    </row>
    <row r="119" spans="1:1">
      <c r="A119" s="14"/>
    </row>
    <row r="120" spans="1:1">
      <c r="A120" s="13"/>
    </row>
    <row r="121" spans="1:1">
      <c r="A121" s="14"/>
    </row>
    <row r="122" spans="1:1">
      <c r="A122" s="13"/>
    </row>
    <row r="123" spans="1:1">
      <c r="A123" s="14"/>
    </row>
    <row r="124" spans="1:1">
      <c r="A124" s="13"/>
    </row>
    <row r="125" spans="1:1">
      <c r="A125" s="14"/>
    </row>
    <row r="126" spans="1:1">
      <c r="A126" s="13"/>
    </row>
    <row r="127" spans="1:1">
      <c r="A127" s="14"/>
    </row>
    <row r="128" spans="1:1">
      <c r="A128" s="13"/>
    </row>
    <row r="129" spans="1:1">
      <c r="A129" s="14"/>
    </row>
    <row r="130" spans="1:1">
      <c r="A130" s="13"/>
    </row>
    <row r="131" spans="1:1">
      <c r="A131" s="14"/>
    </row>
    <row r="132" spans="1:1">
      <c r="A132" s="13"/>
    </row>
    <row r="133" spans="1:1">
      <c r="A133" s="14"/>
    </row>
    <row r="134" spans="1:1">
      <c r="A134" s="13"/>
    </row>
    <row r="135" spans="1:1">
      <c r="A135" s="14"/>
    </row>
    <row r="136" spans="1:1">
      <c r="A136" s="13"/>
    </row>
    <row r="137" spans="1:1">
      <c r="A137" s="14"/>
    </row>
    <row r="138" spans="1:1">
      <c r="A138" s="13"/>
    </row>
    <row r="139" spans="1:1">
      <c r="A139" s="14"/>
    </row>
    <row r="140" spans="1:1">
      <c r="A140" s="13"/>
    </row>
    <row r="141" spans="1:1">
      <c r="A141" s="14"/>
    </row>
    <row r="142" spans="1:1">
      <c r="A142" s="13"/>
    </row>
    <row r="143" spans="1:1">
      <c r="A143" s="14"/>
    </row>
    <row r="144" spans="1:1">
      <c r="A144" s="13"/>
    </row>
    <row r="145" spans="1:1">
      <c r="A145" s="14"/>
    </row>
    <row r="146" spans="1:1">
      <c r="A146" s="13"/>
    </row>
    <row r="147" spans="1:1">
      <c r="A147" s="14"/>
    </row>
    <row r="148" spans="1:1">
      <c r="A148" s="13"/>
    </row>
    <row r="149" spans="1:1">
      <c r="A149" s="14"/>
    </row>
    <row r="150" spans="1:1">
      <c r="A150" s="13"/>
    </row>
    <row r="151" spans="1:1">
      <c r="A151" s="14"/>
    </row>
    <row r="152" spans="1:1">
      <c r="A152" s="13"/>
    </row>
    <row r="153" spans="1:1">
      <c r="A153" s="14"/>
    </row>
    <row r="154" spans="1:1">
      <c r="A154" s="13"/>
    </row>
    <row r="155" spans="1:1">
      <c r="A155" s="14"/>
    </row>
    <row r="156" spans="1:1">
      <c r="A156" s="13"/>
    </row>
    <row r="157" spans="1:1">
      <c r="A157" s="14"/>
    </row>
    <row r="158" spans="1:1">
      <c r="A158" s="13"/>
    </row>
    <row r="159" spans="1:1">
      <c r="A159" s="14"/>
    </row>
    <row r="160" spans="1:1">
      <c r="A160" s="13"/>
    </row>
    <row r="161" spans="1:1">
      <c r="A161" s="14"/>
    </row>
    <row r="162" spans="1:1">
      <c r="A162" s="13"/>
    </row>
    <row r="163" spans="1:1">
      <c r="A163" s="14"/>
    </row>
    <row r="164" spans="1:1">
      <c r="A164" s="13"/>
    </row>
    <row r="165" spans="1:1">
      <c r="A165" s="14"/>
    </row>
    <row r="166" spans="1:1">
      <c r="A166" s="13"/>
    </row>
    <row r="167" spans="1:1">
      <c r="A167" s="14"/>
    </row>
    <row r="168" spans="1:1">
      <c r="A168" s="13"/>
    </row>
    <row r="169" spans="1:1">
      <c r="A169" s="14"/>
    </row>
    <row r="170" spans="1:1">
      <c r="A170" s="13"/>
    </row>
    <row r="171" spans="1:1">
      <c r="A171" s="14"/>
    </row>
    <row r="172" spans="1:1">
      <c r="A172" s="13"/>
    </row>
    <row r="173" spans="1:1">
      <c r="A173" s="14"/>
    </row>
    <row r="174" spans="1:1">
      <c r="A174" s="13"/>
    </row>
    <row r="175" spans="1:1">
      <c r="A175" s="14"/>
    </row>
    <row r="176" spans="1:1">
      <c r="A176" s="13"/>
    </row>
    <row r="177" spans="1:1">
      <c r="A177" s="14"/>
    </row>
    <row r="178" spans="1:1">
      <c r="A178" s="13"/>
    </row>
    <row r="179" spans="1:1">
      <c r="A179" s="14"/>
    </row>
    <row r="180" spans="1:1">
      <c r="A180" s="13"/>
    </row>
    <row r="181" spans="1:1">
      <c r="A181" s="14"/>
    </row>
    <row r="182" spans="1:1">
      <c r="A182" s="13"/>
    </row>
    <row r="183" spans="1:1">
      <c r="A183" s="14"/>
    </row>
    <row r="184" spans="1:1">
      <c r="A184" s="13"/>
    </row>
    <row r="185" spans="1:1">
      <c r="A185" s="14"/>
    </row>
    <row r="186" spans="1:1">
      <c r="A186" s="13"/>
    </row>
    <row r="187" spans="1:1">
      <c r="A187" s="14"/>
    </row>
    <row r="188" spans="1:1">
      <c r="A188" s="13"/>
    </row>
    <row r="189" spans="1:1">
      <c r="A189" s="14"/>
    </row>
    <row r="190" spans="1:1">
      <c r="A190" s="13"/>
    </row>
    <row r="191" spans="1:1">
      <c r="A191" s="14"/>
    </row>
    <row r="192" spans="1:1">
      <c r="A192" s="13"/>
    </row>
    <row r="193" spans="1:1">
      <c r="A193" s="14"/>
    </row>
    <row r="195" spans="1:1">
      <c r="A195" s="15" t="str">
        <f>COUNTA(A1:A194)-1&amp;" choix vérif."</f>
        <v>0 choix vérif.</v>
      </c>
    </row>
  </sheetData>
  <pageMargins left="0.7" right="0.7" top="0.75" bottom="0.75" header="0.3" footer="0.3"/>
  <pageSetup orientation="portrait" r:id="rId1"/>
  <tableParts count="1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130" zoomScaleNormal="130" workbookViewId="0">
      <selection activeCell="E2" sqref="E2"/>
    </sheetView>
  </sheetViews>
  <sheetFormatPr baseColWidth="10" defaultRowHeight="15"/>
  <cols>
    <col min="1" max="1" width="28.140625" bestFit="1" customWidth="1"/>
    <col min="4" max="4" width="28.140625" bestFit="1" customWidth="1"/>
  </cols>
  <sheetData>
    <row r="1" spans="1:5">
      <c r="A1" t="s">
        <v>35</v>
      </c>
      <c r="D1" t="s">
        <v>17</v>
      </c>
    </row>
    <row r="2" spans="1:5">
      <c r="A2" t="s">
        <v>19</v>
      </c>
      <c r="B2">
        <f>COUNTIFS('Liste de cas'!$F$17:$F$208,"Usager",'Liste de cas'!$K$17:$K$208,A2)</f>
        <v>0</v>
      </c>
      <c r="D2" t="s">
        <v>19</v>
      </c>
      <c r="E2">
        <f>COUNTIFS('Liste de cas'!$F$17:$F$208,"TdS",'Liste de cas'!$K$17:$K$208,D2)</f>
        <v>0</v>
      </c>
    </row>
    <row r="3" spans="1:5">
      <c r="A3" t="s">
        <v>57</v>
      </c>
      <c r="B3">
        <f>COUNTIFS('Liste de cas'!$F$17:$F$208,"Usager",'Liste de cas'!$K$17:$K$208,A3)</f>
        <v>0</v>
      </c>
      <c r="D3" t="s">
        <v>57</v>
      </c>
      <c r="E3">
        <f>COUNTIFS('Liste de cas'!$F$17:$F$208,"TdS",'Liste de cas'!$K$17:$K$208,D3)</f>
        <v>0</v>
      </c>
    </row>
    <row r="4" spans="1:5">
      <c r="A4" t="s">
        <v>49</v>
      </c>
      <c r="B4">
        <f>COUNTIFS('Liste de cas'!$F$17:$F$208,"Usager",'Liste de cas'!$K$17:$K$208,A4)</f>
        <v>0</v>
      </c>
      <c r="D4" t="s">
        <v>49</v>
      </c>
      <c r="E4">
        <f>COUNTIFS('Liste de cas'!$F$17:$F$208,"TdS",'Liste de cas'!$K$17:$K$208,D4)</f>
        <v>0</v>
      </c>
    </row>
    <row r="5" spans="1:5">
      <c r="A5" t="s">
        <v>65</v>
      </c>
      <c r="B5">
        <f>COUNTIFS('Liste de cas'!$F$17:$F$208,"Usager",'Liste de cas'!$K$17:$K$208,A5)</f>
        <v>0</v>
      </c>
      <c r="D5" t="s">
        <v>65</v>
      </c>
      <c r="E5">
        <f>COUNTIFS('Liste de cas'!$F$17:$F$208,"TdS",'Liste de cas'!$K$17:$K$208,D5)</f>
        <v>0</v>
      </c>
    </row>
    <row r="8" spans="1:5">
      <c r="A8" t="s">
        <v>111</v>
      </c>
      <c r="B8">
        <f>COUNTIFS('Liste de cas'!$F$17:$F$208,"Usager",'Liste de cas'!$P$17:$P$208,"Rétabli")</f>
        <v>0</v>
      </c>
      <c r="D8" t="s">
        <v>113</v>
      </c>
      <c r="E8">
        <f>COUNTIFS('Liste de cas'!$F$17:$F$208,"TdS",'Liste de cas'!$P$17:$P$208,"Rétabli")</f>
        <v>0</v>
      </c>
    </row>
    <row r="9" spans="1:5">
      <c r="A9" t="s">
        <v>112</v>
      </c>
      <c r="B9">
        <f>COUNTIFS('Liste de cas'!$F$17:$F$208,"Usager",'Liste de cas'!$P$17:$P$208,"Cas Hospitalisé")</f>
        <v>0</v>
      </c>
      <c r="D9" t="s">
        <v>114</v>
      </c>
      <c r="E9">
        <f>COUNTIFS('Liste de cas'!$F$17:$F$208,"TdS",'Liste de cas'!$P$17:$P$208,"Cas Hospitalisé")</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'Menus déroulants'!$O$2:$O$10</xm:f>
          </x14:formula1>
          <xm:sqref>A2:A5 D2:D5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2014598F1F06468D8289D14DFC823A" ma:contentTypeVersion="6" ma:contentTypeDescription="Create a new document." ma:contentTypeScope="" ma:versionID="b30c53291f6b24be92b0762320ef6431">
  <xsd:schema xmlns:xsd="http://www.w3.org/2001/XMLSchema" xmlns:xs="http://www.w3.org/2001/XMLSchema" xmlns:p="http://schemas.microsoft.com/office/2006/metadata/properties" xmlns:ns2="acf3ddc4-b8eb-429e-8061-ce57d9f0a477" xmlns:ns3="e28c85e1-cbda-4ded-9bbd-730888d7f7c9" targetNamespace="http://schemas.microsoft.com/office/2006/metadata/properties" ma:root="true" ma:fieldsID="d62317c09f7b3ad745d785465c5b8b08" ns2:_="" ns3:_="">
    <xsd:import namespace="acf3ddc4-b8eb-429e-8061-ce57d9f0a477"/>
    <xsd:import namespace="e28c85e1-cbda-4ded-9bbd-730888d7f7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f3ddc4-b8eb-429e-8061-ce57d9f0a4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8c85e1-cbda-4ded-9bbd-730888d7f7c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4656D3-E443-4DB4-9086-476D3CAE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f3ddc4-b8eb-429e-8061-ce57d9f0a477"/>
    <ds:schemaRef ds:uri="e28c85e1-cbda-4ded-9bbd-730888d7f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D9BD6D-F30E-4F63-B382-E3578E1849F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acf3ddc4-b8eb-429e-8061-ce57d9f0a477"/>
    <ds:schemaRef ds:uri="e28c85e1-cbda-4ded-9bbd-730888d7f7c9"/>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D737888-412B-4EBA-BCD3-BD36373F5E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11</vt:i4>
      </vt:variant>
    </vt:vector>
  </HeadingPairs>
  <TitlesOfParts>
    <vt:vector size="17" baseType="lpstr">
      <vt:lpstr>Bilan</vt:lpstr>
      <vt:lpstr>RPA -Sommaire des cas (formule)</vt:lpstr>
      <vt:lpstr>Liste de cas</vt:lpstr>
      <vt:lpstr>Liste cas-UDS-UP-RI -CHSLD</vt:lpstr>
      <vt:lpstr>Menus déroulants</vt:lpstr>
      <vt:lpstr>Calcul</vt:lpstr>
      <vt:lpstr>'Liste cas-UDS-UP-RI -CHSLD'!_nomcas</vt:lpstr>
      <vt:lpstr>'RPA -Sommaire des cas (formule)'!_nomcas</vt:lpstr>
      <vt:lpstr>_nomcas</vt:lpstr>
      <vt:lpstr>'Liste cas-UDS-UP-RI -CHSLD'!DateDep1</vt:lpstr>
      <vt:lpstr>'RPA -Sommaire des cas (formule)'!DateDep1</vt:lpstr>
      <vt:lpstr>DateDep1</vt:lpstr>
      <vt:lpstr>'Liste cas-UDS-UP-RI -CHSLD'!Rés1</vt:lpstr>
      <vt:lpstr>'RPA -Sommaire des cas (formule)'!Rés1</vt:lpstr>
      <vt:lpstr>Rés1</vt:lpstr>
      <vt:lpstr>'Liste cas-UDS-UP-RI -CHSLD'!Zone_d_impression</vt:lpstr>
      <vt:lpstr>'Liste de cas'!Zone_d_impression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David-Martin Milot</dc:creator>
  <cp:keywords/>
  <dc:description/>
  <cp:lastModifiedBy>Annick Mermilliod</cp:lastModifiedBy>
  <cp:revision/>
  <cp:lastPrinted>2024-06-10T10:56:13Z</cp:lastPrinted>
  <dcterms:created xsi:type="dcterms:W3CDTF">2020-05-15T17:21:36Z</dcterms:created>
  <dcterms:modified xsi:type="dcterms:W3CDTF">2024-06-10T10:56:30Z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0x010100AF2014598F1F06468D8289D14DFC823A</vt:lpwstr>
  </property>
  <property fmtid="{D5CDD505-2E9C-101B-9397-08002B2CF9AE}" pid="3" name="MSIP_Label_6a7d8d5d-78e2-4a62-9fcd-016eb5e4c57c_Enabled">
    <vt:lpwstr>true</vt:lpwstr>
  </property>
  <property fmtid="{D5CDD505-2E9C-101B-9397-08002B2CF9AE}" pid="4" name="MSIP_Label_6a7d8d5d-78e2-4a62-9fcd-016eb5e4c57c_SetDate">
    <vt:lpwstr>2022-03-31T14:45:31Z</vt:lpwstr>
  </property>
  <property fmtid="{D5CDD505-2E9C-101B-9397-08002B2CF9AE}" pid="5" name="MSIP_Label_6a7d8d5d-78e2-4a62-9fcd-016eb5e4c57c_Method">
    <vt:lpwstr>Standard</vt:lpwstr>
  </property>
  <property fmtid="{D5CDD505-2E9C-101B-9397-08002B2CF9AE}" pid="6" name="MSIP_Label_6a7d8d5d-78e2-4a62-9fcd-016eb5e4c57c_Name">
    <vt:lpwstr>Général</vt:lpwstr>
  </property>
  <property fmtid="{D5CDD505-2E9C-101B-9397-08002B2CF9AE}" pid="7" name="MSIP_Label_6a7d8d5d-78e2-4a62-9fcd-016eb5e4c57c_SiteId">
    <vt:lpwstr>06e1fe28-5f8b-4075-bf6c-ae24be1a7992</vt:lpwstr>
  </property>
  <property fmtid="{D5CDD505-2E9C-101B-9397-08002B2CF9AE}" pid="8" name="MSIP_Label_6a7d8d5d-78e2-4a62-9fcd-016eb5e4c57c_ActionId">
    <vt:lpwstr>6ea56a06-5cdc-4c52-837d-9750158aff9c</vt:lpwstr>
  </property>
  <property fmtid="{D5CDD505-2E9C-101B-9397-08002B2CF9AE}" pid="9" name="MSIP_Label_6a7d8d5d-78e2-4a62-9fcd-016eb5e4c57c_ContentBits">
    <vt:lpwstr>0</vt:lpwstr>
  </property>
</Properties>
</file>